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ПАЯГП от 28.04.2025 № 163 1 1 квартал 2025\"/>
    </mc:Choice>
  </mc:AlternateContent>
  <bookViews>
    <workbookView xWindow="0" yWindow="0" windowWidth="28800" windowHeight="12300"/>
  </bookViews>
  <sheets>
    <sheet name="Документ" sheetId="2" r:id="rId1"/>
  </sheets>
  <definedNames>
    <definedName name="_xlnm.Print_Titles" localSheetId="0">Документ!$8:$9</definedName>
  </definedNames>
  <calcPr calcId="162913"/>
</workbook>
</file>

<file path=xl/calcChain.xml><?xml version="1.0" encoding="utf-8"?>
<calcChain xmlns="http://schemas.openxmlformats.org/spreadsheetml/2006/main">
  <c r="F125" i="2" l="1"/>
  <c r="F126" i="2"/>
  <c r="E124" i="2"/>
  <c r="F124" i="2" s="1"/>
  <c r="D124" i="2"/>
  <c r="E122" i="2"/>
  <c r="D122" i="2"/>
  <c r="F99" i="2"/>
  <c r="F100" i="2"/>
  <c r="F17" i="2"/>
  <c r="E15" i="2"/>
  <c r="D15" i="2"/>
  <c r="D80" i="2" l="1"/>
  <c r="E80" i="2"/>
  <c r="E96" i="2" l="1"/>
  <c r="D96" i="2"/>
  <c r="E99" i="2"/>
  <c r="D99" i="2"/>
  <c r="F117" i="2"/>
  <c r="F115" i="2"/>
  <c r="E101" i="2"/>
  <c r="D101" i="2"/>
  <c r="E67" i="2"/>
  <c r="D67" i="2"/>
  <c r="E64" i="2"/>
  <c r="D64" i="2"/>
  <c r="D62" i="2" s="1"/>
  <c r="F66" i="2"/>
  <c r="E62" i="2" l="1"/>
  <c r="F65" i="2"/>
  <c r="F64" i="2"/>
  <c r="D19" i="2"/>
  <c r="D25" i="2"/>
  <c r="D43" i="2"/>
  <c r="D59" i="2"/>
  <c r="E114" i="2"/>
  <c r="F118" i="2"/>
  <c r="D114" i="2" l="1"/>
  <c r="F116" i="2"/>
  <c r="F62" i="2"/>
  <c r="F87" i="2"/>
  <c r="F88" i="2"/>
  <c r="F89" i="2"/>
  <c r="F90" i="2"/>
  <c r="E108" i="2"/>
  <c r="E98" i="2" s="1"/>
  <c r="D108" i="2"/>
  <c r="D98" i="2" s="1"/>
  <c r="E112" i="2"/>
  <c r="D112" i="2"/>
  <c r="E59" i="2"/>
  <c r="E43" i="2"/>
  <c r="E25" i="2"/>
  <c r="E19" i="2"/>
  <c r="F11" i="2"/>
  <c r="F13" i="2"/>
  <c r="F14" i="2"/>
  <c r="F16" i="2"/>
  <c r="F20" i="2"/>
  <c r="F21" i="2"/>
  <c r="F22" i="2"/>
  <c r="F23" i="2"/>
  <c r="F24" i="2"/>
  <c r="F26" i="2"/>
  <c r="F27" i="2"/>
  <c r="F28" i="2"/>
  <c r="F29" i="2"/>
  <c r="F30" i="2"/>
  <c r="F32" i="2"/>
  <c r="F33" i="2"/>
  <c r="F34" i="2"/>
  <c r="F35" i="2"/>
  <c r="F36" i="2"/>
  <c r="F37" i="2"/>
  <c r="F38" i="2"/>
  <c r="F39" i="2"/>
  <c r="F40" i="2"/>
  <c r="F41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60" i="2"/>
  <c r="F61" i="2"/>
  <c r="F63" i="2"/>
  <c r="F68" i="2"/>
  <c r="F69" i="2"/>
  <c r="F70" i="2"/>
  <c r="F71" i="2"/>
  <c r="F72" i="2"/>
  <c r="F73" i="2"/>
  <c r="F74" i="2"/>
  <c r="F75" i="2"/>
  <c r="F76" i="2"/>
  <c r="F77" i="2"/>
  <c r="F78" i="2"/>
  <c r="F79" i="2"/>
  <c r="F81" i="2"/>
  <c r="F82" i="2"/>
  <c r="F83" i="2"/>
  <c r="F84" i="2"/>
  <c r="F93" i="2"/>
  <c r="F96" i="2"/>
  <c r="F97" i="2"/>
  <c r="F102" i="2"/>
  <c r="F103" i="2"/>
  <c r="F104" i="2"/>
  <c r="F105" i="2"/>
  <c r="F106" i="2"/>
  <c r="F107" i="2"/>
  <c r="F109" i="2"/>
  <c r="F110" i="2"/>
  <c r="F111" i="2"/>
  <c r="F113" i="2"/>
  <c r="F119" i="2"/>
  <c r="F120" i="2"/>
  <c r="F121" i="2"/>
  <c r="F122" i="2"/>
  <c r="F123" i="2"/>
  <c r="F114" i="2" l="1"/>
  <c r="F108" i="2"/>
  <c r="E95" i="2"/>
  <c r="E94" i="2" s="1"/>
  <c r="F112" i="2"/>
  <c r="F101" i="2"/>
  <c r="D95" i="2"/>
  <c r="D94" i="2" s="1"/>
  <c r="F59" i="2"/>
  <c r="E12" i="2"/>
  <c r="F67" i="2"/>
  <c r="F43" i="2"/>
  <c r="F19" i="2"/>
  <c r="F31" i="2"/>
  <c r="F25" i="2"/>
  <c r="F15" i="2"/>
  <c r="F95" i="2" l="1"/>
  <c r="F98" i="2"/>
  <c r="E10" i="2"/>
  <c r="F94" i="2"/>
  <c r="D12" i="2"/>
  <c r="F85" i="2"/>
  <c r="F80" i="2" l="1"/>
  <c r="D10" i="2" l="1"/>
  <c r="F10" i="2" s="1"/>
  <c r="F12" i="2"/>
</calcChain>
</file>

<file path=xl/sharedStrings.xml><?xml version="1.0" encoding="utf-8"?>
<sst xmlns="http://schemas.openxmlformats.org/spreadsheetml/2006/main" count="325" uniqueCount="218">
  <si>
    <t/>
  </si>
  <si>
    <t>Наименование показателя</t>
  </si>
  <si>
    <t>Код</t>
  </si>
  <si>
    <t>% исполнения</t>
  </si>
  <si>
    <t>00000000000000000000</t>
  </si>
  <si>
    <t xml:space="preserve">                Неизвестное поступление</t>
  </si>
  <si>
    <t>00010000000000000000</t>
  </si>
  <si>
    <t>00010100000000000000</t>
  </si>
  <si>
    <t xml:space="preserve">          </t>
  </si>
  <si>
    <t xml:space="preserve">            </t>
  </si>
  <si>
    <t>18210102050012100110</t>
  </si>
  <si>
    <t xml:space="preserve">              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</si>
  <si>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00010300000000000000</t>
  </si>
  <si>
    <t>00010302000000000000</t>
  </si>
  <si>
    <t xml:space="preserve">              </t>
  </si>
  <si>
    <t>00010302261000000000</t>
  </si>
  <si>
    <t>10010302261010000110</t>
  </si>
  <si>
    <t>00010500000000000000</t>
  </si>
  <si>
    <t>00010503000000000000</t>
  </si>
  <si>
    <t>18210503010011000110</t>
  </si>
  <si>
    <t xml:space="preserve">                Единый сельскохозяйственный налог</t>
  </si>
  <si>
    <t>18210503010012100110</t>
  </si>
  <si>
    <t>18210503010013000110</t>
  </si>
  <si>
    <t xml:space="preserve">                Суммы денежных взысканий (штрафов) по соответствующему платежу согласно законодательству Российской Федерации</t>
  </si>
  <si>
    <t>18210503010014000110</t>
  </si>
  <si>
    <t>00010600000000000000</t>
  </si>
  <si>
    <t>00010601000000000000</t>
  </si>
  <si>
    <t>18210601030130000110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</si>
  <si>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</si>
  <si>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</si>
  <si>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18210601030132100110</t>
  </si>
  <si>
    <t>18210601030134000110</t>
  </si>
  <si>
    <t>00010606000000000000</t>
  </si>
  <si>
    <t>00010606030000000000</t>
  </si>
  <si>
    <t>00010606033000000000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</si>
  <si>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</si>
  <si>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</si>
  <si>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</si>
  <si>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18210606033133000110</t>
  </si>
  <si>
    <t>00010606040000000000</t>
  </si>
  <si>
    <t>00010606043000000000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</si>
  <si>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</si>
  <si>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</si>
  <si>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</si>
  <si>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18210606043133000110</t>
  </si>
  <si>
    <t>00011100000000000000</t>
  </si>
  <si>
    <t>00011105000000000000</t>
  </si>
  <si>
    <t>00011105010000000000</t>
  </si>
  <si>
    <t>00011105013000000000</t>
  </si>
  <si>
    <t xml:space="preserve">              Доходы, получаемые в виде арендной платы за земельные участки
</t>
  </si>
  <si>
    <t>98011105013130000120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</si>
  <si>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</si>
  <si>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00011105020000000000</t>
  </si>
  <si>
    <t>00011105025000000000</t>
  </si>
  <si>
    <t>98011105025130000120</t>
  </si>
  <si>
    <t xml:space="preserve">                Доходы, полученные в виде арендной платы, а также 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автономных учреждений, а также земельных участков</t>
  </si>
  <si>
    <t>00011105070000000000</t>
  </si>
  <si>
    <t>00011105075000000000</t>
  </si>
  <si>
    <t>98011105075130000120</t>
  </si>
  <si>
    <t xml:space="preserve">                Доходы от сдачи в аренду имущества, составляющего казну городских поселений (за исключением земельных участков)</t>
  </si>
  <si>
    <t>00011107000000000000</t>
  </si>
  <si>
    <t>00011107010000000000</t>
  </si>
  <si>
    <t>00011107015000000000</t>
  </si>
  <si>
    <t>98011107015130000120</t>
  </si>
  <si>
    <t xml:space="preserve">                Доходы от перечисления прибыли, остающейся после уплатыналогов и иных обязательных платежей муниципальных унитарных предприятий, созданных городскими поселениями</t>
  </si>
  <si>
    <t>00011109000000000000</t>
  </si>
  <si>
    <t>00011109040000000000</t>
  </si>
  <si>
    <t>00011109045000000000</t>
  </si>
  <si>
    <t>98011109045130000120</t>
  </si>
  <si>
    <t>00011400000000000000</t>
  </si>
  <si>
    <t>00011402000000000000</t>
  </si>
  <si>
    <t xml:space="preserve">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</si>
  <si>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00011406000000000000</t>
  </si>
  <si>
    <t xml:space="preserve">          Доходы от продажи земельных участков, находящихся в государственной и муниципальной собственности</t>
  </si>
  <si>
    <t>00011406010000000000</t>
  </si>
  <si>
    <t xml:space="preserve">            Доходы от продажи земельных участков, государственная собственность на которые не разграничена</t>
  </si>
  <si>
    <t>98011406313130000430</t>
  </si>
  <si>
    <t xml:space="preserve">      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</si>
  <si>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</si>
  <si>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ШТРАФЫ, САНКЦИИ, ВОЗМЕЩЕНИЕ УЩЕРБА</t>
  </si>
  <si>
    <t>00011607000000000000</t>
  </si>
  <si>
    <t>00011607010000000000</t>
  </si>
  <si>
    <t xml:space="preserve">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</si>
  <si>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98011607010130000140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</si>
  <si>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</si>
  <si>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00011607090000000000</t>
  </si>
  <si>
    <t xml:space="preserve">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</si>
  <si>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98011607090130000140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</si>
  <si>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</si>
  <si>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00011610000000000000</t>
  </si>
  <si>
    <t xml:space="preserve">          Платежи в целях возмещения причиненного ущерба (убытков)</t>
  </si>
  <si>
    <t>00011610030000000000</t>
  </si>
  <si>
    <t>00011610032000000000</t>
  </si>
  <si>
    <t>98011610032130000140</t>
  </si>
  <si>
    <t xml:space="preserve">      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</si>
  <si>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00011610120000000000</t>
  </si>
  <si>
    <t xml:space="preserve">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</si>
  <si>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00011610123000000000</t>
  </si>
  <si>
    <t>18211610123010131140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</si>
  <si>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</si>
  <si>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00011700000000000000</t>
  </si>
  <si>
    <t xml:space="preserve">        ПРОЧИЕ НЕНАЛОГОВЫЕ ДОХОДЫ</t>
  </si>
  <si>
    <t>00011701000000000000</t>
  </si>
  <si>
    <t xml:space="preserve">          Невыясненные поступления</t>
  </si>
  <si>
    <t>00011701050000000000</t>
  </si>
  <si>
    <t>91211701050130000180</t>
  </si>
  <si>
    <t>98011701050130000180</t>
  </si>
  <si>
    <t>00011705000000000000</t>
  </si>
  <si>
    <t xml:space="preserve">          Прочие неналоговые доходы</t>
  </si>
  <si>
    <t>00011705050000000000</t>
  </si>
  <si>
    <t>98011705050130000180</t>
  </si>
  <si>
    <t xml:space="preserve">                Прочие неналоговые доходы бюджетов городских поселений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</si>
  <si>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</si>
  <si>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</si>
  <si>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</si>
  <si>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</si>
  <si>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00020215000000000000</t>
  </si>
  <si>
    <t>00020215002000000000</t>
  </si>
  <si>
    <t>98020215002130000150</t>
  </si>
  <si>
    <t>00020225000000000000</t>
  </si>
  <si>
    <t>00020225550000000000</t>
  </si>
  <si>
    <t>00020225555000000000</t>
  </si>
  <si>
    <t xml:space="preserve">              Субсидии бюджетам на реализацию программ формирования современной городской среды</t>
  </si>
  <si>
    <t>98020225555130000150</t>
  </si>
  <si>
    <t xml:space="preserve">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</si>
  <si>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00020225570000000000</t>
  </si>
  <si>
    <t>00020225576000000000</t>
  </si>
  <si>
    <t xml:space="preserve">              Субсидии бюджетам на обеспечение комплексного развития сельских территорий</t>
  </si>
  <si>
    <t>98020225576130000150</t>
  </si>
  <si>
    <t xml:space="preserve">                Субсидии бюджетам городских поселений на обеспечение комплексного развития сельских территорий</t>
  </si>
  <si>
    <t>00020229000000000000</t>
  </si>
  <si>
    <t xml:space="preserve">          Субсидии бюджетам за счет средств резервного фонда Президента Российской Федерации</t>
  </si>
  <si>
    <t>00020229990000000000</t>
  </si>
  <si>
    <t>00020229999000000000</t>
  </si>
  <si>
    <t xml:space="preserve">              Прочие субсидии</t>
  </si>
  <si>
    <t>98020229999130000150</t>
  </si>
  <si>
    <t xml:space="preserve">                Прочие субсидии бюджетам городских поселений</t>
  </si>
  <si>
    <t>00020230000000000000</t>
  </si>
  <si>
    <t xml:space="preserve">          Субвенции бюджетам бюджетной системы Российской Федерации</t>
  </si>
  <si>
    <t>00020230020000000000</t>
  </si>
  <si>
    <t>00020230024000000000</t>
  </si>
  <si>
    <t>98020230024130000150</t>
  </si>
  <si>
    <t>00020249000000000000</t>
  </si>
  <si>
    <t>00020249990000000000</t>
  </si>
  <si>
    <t>00020249999000000000</t>
  </si>
  <si>
    <t xml:space="preserve">              Прочие межбюджетные трансферты, передаваемые бюджетам</t>
  </si>
  <si>
    <t>98020249999130000150</t>
  </si>
  <si>
    <t xml:space="preserve">                Прочие межбюджетные трансферты, передаваемые бюджетам городских поселений</t>
  </si>
  <si>
    <t>00020700000000000000</t>
  </si>
  <si>
    <t xml:space="preserve">        ПРОЧИЕ БЕЗВОЗМЕЗДНЫЕ ПОСТУПЛЕНИЯ</t>
  </si>
  <si>
    <t>98020705030130000150</t>
  </si>
  <si>
    <t xml:space="preserve">                Прочие безвозмездные поступления в бюджеты городских поселений</t>
  </si>
  <si>
    <t>ИТОГО ДОХОДОВ</t>
  </si>
  <si>
    <t>Приложение 1</t>
  </si>
  <si>
    <t>Утверждено (тыс.рублей)</t>
  </si>
  <si>
    <t>Исполнено (тыс.рублей)</t>
  </si>
  <si>
    <t>АКЦИЗЫ НА НЕФТЕПРОДУКТЫ</t>
  </si>
  <si>
    <t>ЕСХН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</si>
  <si>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</si>
  <si>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</si>
  <si>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</si>
  <si>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</si>
  <si>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</si>
  <si>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</si>
  <si>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</si>
  <si>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</si>
  <si>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</si>
  <si>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 xml:space="preserve"> ДОХОДЫ ОТ ИСПОЛЬЗОВАНИЯ ИМУЩЕСТВА, НАХОДЯЩЕГОСЯ В ГОСУДАРСТВЕННОЙ И МУНИЦИПАЛЬНОЙ СОБСТВЕННОСТИ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</si>
  <si>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</si>
  <si>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</si>
  <si>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</si>
  <si>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имущества. составляющнго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</si>
  <si>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</si>
  <si>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</si>
  <si>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</si>
  <si>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ОТ ПРОДАЖИ МАТЕРИАЛЬНЫХ И НЕМАТЕРИАЛЬНЫХ АКТИВОВ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</si>
  <si>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</si>
  <si>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</si>
  <si>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</si>
  <si>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00011300000000000000</t>
  </si>
  <si>
    <t>00011302000000000000</t>
  </si>
  <si>
    <t>Иные межбюджетные трансферты</t>
  </si>
  <si>
    <t xml:space="preserve">            Прочие межбюджетные трансферты, передаваемые бюджетам городских поселений</t>
  </si>
  <si>
    <t xml:space="preserve">            Субвенции бюджетам городских поселений на выполнение передаваемых полномочий субъектов Российской Федерации</t>
  </si>
  <si>
    <t xml:space="preserve">      Прочие субсидии      </t>
  </si>
  <si>
    <t xml:space="preserve">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</si>
  <si>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</t>
  </si>
  <si>
    <t>Инициативные платежи, зачисляемые в бюджеты городских поселений</t>
  </si>
  <si>
    <t xml:space="preserve">980 1 17 15030 13 0003 150
</t>
  </si>
  <si>
    <t xml:space="preserve">980 1 17 15030 13 0004 150
</t>
  </si>
  <si>
    <t xml:space="preserve">980 1 17 15030 13 0005 150
</t>
  </si>
  <si>
    <t>00011601000000000000</t>
  </si>
  <si>
    <t xml:space="preserve"> Земельный налог (по обязательствам, возникшим до 1 января 2006 года), мобилизуемый на территориях городских поселений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</si>
  <si>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</si>
  <si>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98020245424130000 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</si>
  <si>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</si>
  <si>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Прочие неналоговые доходы бюджетов городских поселений</t>
  </si>
  <si>
    <t>000117050000000000</t>
  </si>
  <si>
    <t>Межбюджетные трансферты, передаваемые бюджетам на 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</si>
  <si>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000 2 02 02000 00 0000 000</t>
  </si>
  <si>
    <t>Дотации (гранты) бюджетам городских поселений за достижение показателей деятельности органов местного самоуправления</t>
  </si>
  <si>
    <t xml:space="preserve">          Дотации бюджетам бюджетной системы Российской Федерации
</t>
  </si>
  <si>
    <t xml:space="preserve">00011715000000007000
</t>
  </si>
  <si>
    <t>00020210000000000000</t>
  </si>
  <si>
    <t>00020216549130000000</t>
  </si>
  <si>
    <t xml:space="preserve">Иные межбюджетные трансферты
</t>
  </si>
  <si>
    <t>00020240000000000000</t>
  </si>
  <si>
    <t>00020245424000000000</t>
  </si>
  <si>
    <t>к постановлению администрации Яранского городского поселения от 28.04.2024 № 163/1</t>
  </si>
  <si>
    <t>Доходы бюджета городского поселения по кодам классификации доходов бюджетов  за 1 квартал  2025 года</t>
  </si>
  <si>
    <t>ТУРИСТИЧЕСКИЙ НАЛОГ</t>
  </si>
  <si>
    <t>00010303000000000000</t>
  </si>
  <si>
    <t>00011301000000000130</t>
  </si>
  <si>
    <t xml:space="preserve">             Субсидии бюджетам бюджетной системы Российской Федерации (межбюджетные субсидии)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</si>
  <si>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</si>
  <si>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9802196001000000000</t>
  </si>
  <si>
    <t>9802194500000000000</t>
  </si>
  <si>
    <t>0002190000000000000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</si>
</sst>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9" fillId="0" borderId="1"/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5" fillId="0" borderId="0" xfId="0" applyFont="1" applyProtection="1">
      <protection locked="0"/>
    </xf>
    <xf numFmtId="1" fontId="8" fillId="0" borderId="6" xfId="19" applyNumberFormat="1" applyFont="1" applyBorder="1" applyAlignment="1" applyProtection="1">
      <alignment vertical="top" shrinkToFit="1"/>
    </xf>
    <xf numFmtId="1" fontId="8" fillId="0" borderId="6" xfId="19" applyFont="1" applyBorder="1" applyAlignment="1">
      <alignment vertical="top" shrinkToFit="1"/>
    </xf>
    <xf numFmtId="0" fontId="5" fillId="5" borderId="0" xfId="0" applyFont="1" applyFill="1" applyProtection="1">
      <protection locked="0"/>
    </xf>
    <xf numFmtId="164" fontId="3" fillId="5" borderId="6" xfId="22" applyNumberFormat="1" applyFill="1" applyBorder="1" applyAlignment="1" applyProtection="1">
      <alignment horizontal="right" vertical="top" shrinkToFit="1"/>
    </xf>
    <xf numFmtId="164" fontId="3" fillId="5" borderId="2" xfId="17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1" fontId="10" fillId="5" borderId="14" xfId="32" applyNumberFormat="1" applyFont="1" applyFill="1" applyBorder="1" applyAlignment="1">
      <alignment horizontal="left" vertical="top" wrapText="1"/>
    </xf>
    <xf numFmtId="11" fontId="6" fillId="5" borderId="14" xfId="32" applyNumberFormat="1" applyFont="1" applyFill="1" applyBorder="1" applyAlignment="1">
      <alignment horizontal="left" vertical="top" wrapText="1"/>
    </xf>
    <xf numFmtId="11" fontId="6" fillId="5" borderId="6" xfId="32" applyNumberFormat="1" applyFont="1" applyFill="1" applyBorder="1" applyAlignment="1">
      <alignment horizontal="left" vertical="top" wrapText="1"/>
    </xf>
    <xf numFmtId="0" fontId="6" fillId="5" borderId="1" xfId="1" applyFont="1" applyFill="1" applyBorder="1" applyAlignment="1">
      <alignment horizontal="left" wrapText="1"/>
    </xf>
    <xf numFmtId="0" fontId="8" fillId="0" borderId="1" xfId="3" applyNumberFormat="1" applyFont="1" applyBorder="1" applyAlignment="1" applyProtection="1">
      <alignment wrapText="1"/>
    </xf>
    <xf numFmtId="0" fontId="7" fillId="0" borderId="1" xfId="1" applyNumberFormat="1" applyFont="1" applyBorder="1" applyAlignment="1" applyProtection="1">
      <alignment wrapText="1"/>
    </xf>
    <xf numFmtId="0" fontId="7" fillId="0" borderId="1" xfId="1" applyNumberFormat="1" applyFont="1" applyBorder="1" applyProtection="1">
      <alignment horizontal="left" wrapText="1"/>
    </xf>
    <xf numFmtId="1" fontId="7" fillId="0" borderId="8" xfId="14" applyNumberFormat="1" applyFont="1" applyBorder="1" applyProtection="1">
      <alignment horizontal="center" vertical="top" shrinkToFit="1"/>
    </xf>
    <xf numFmtId="1" fontId="7" fillId="0" borderId="2" xfId="14" applyNumberFormat="1" applyFont="1" applyProtection="1">
      <alignment horizontal="center" vertical="top" shrinkToFit="1"/>
    </xf>
    <xf numFmtId="0" fontId="7" fillId="0" borderId="5" xfId="15" applyNumberFormat="1" applyFont="1" applyBorder="1" applyProtection="1">
      <alignment horizontal="left" vertical="top" wrapText="1"/>
    </xf>
    <xf numFmtId="1" fontId="7" fillId="0" borderId="5" xfId="14" applyNumberFormat="1" applyFont="1" applyBorder="1" applyProtection="1">
      <alignment horizontal="center" vertical="top" shrinkToFit="1"/>
    </xf>
    <xf numFmtId="0" fontId="7" fillId="0" borderId="2" xfId="15" applyNumberFormat="1" applyFont="1" applyProtection="1">
      <alignment horizontal="left" vertical="top" wrapText="1"/>
    </xf>
    <xf numFmtId="0" fontId="7" fillId="0" borderId="2" xfId="15" applyNumberFormat="1" applyFont="1" applyAlignment="1" applyProtection="1">
      <alignment vertical="top" wrapText="1"/>
    </xf>
    <xf numFmtId="1" fontId="7" fillId="0" borderId="2" xfId="14" applyNumberFormat="1" applyFont="1" applyAlignment="1" applyProtection="1">
      <alignment horizontal="center" vertical="top" shrinkToFit="1"/>
    </xf>
    <xf numFmtId="49" fontId="6" fillId="5" borderId="6" xfId="32" applyNumberFormat="1" applyFont="1" applyFill="1" applyBorder="1" applyAlignment="1">
      <alignment horizontal="center" vertical="top"/>
    </xf>
    <xf numFmtId="49" fontId="7" fillId="0" borderId="2" xfId="14" applyNumberFormat="1" applyFont="1" applyProtection="1">
      <alignment horizontal="center" vertical="top" shrinkToFit="1"/>
    </xf>
    <xf numFmtId="49" fontId="6" fillId="5" borderId="6" xfId="32" applyNumberFormat="1" applyFont="1" applyFill="1" applyBorder="1" applyAlignment="1">
      <alignment horizontal="center" vertical="top" wrapText="1"/>
    </xf>
    <xf numFmtId="1" fontId="8" fillId="0" borderId="2" xfId="14" applyNumberFormat="1" applyFont="1" applyProtection="1">
      <alignment horizontal="center" vertical="top" shrinkToFit="1"/>
    </xf>
    <xf numFmtId="1" fontId="7" fillId="0" borderId="2" xfId="14" applyNumberFormat="1" applyFont="1" applyAlignment="1" applyProtection="1">
      <alignment horizontal="center" vertical="top" wrapText="1" shrinkToFit="1"/>
    </xf>
    <xf numFmtId="49" fontId="7" fillId="0" borderId="2" xfId="14" applyNumberFormat="1" applyFont="1" applyAlignment="1" applyProtection="1">
      <alignment horizontal="center" vertical="top" shrinkToFit="1"/>
    </xf>
    <xf numFmtId="1" fontId="8" fillId="0" borderId="4" xfId="14" applyNumberFormat="1" applyFont="1" applyBorder="1" applyProtection="1">
      <alignment horizontal="center" vertical="top" shrinkToFit="1"/>
    </xf>
    <xf numFmtId="0" fontId="11" fillId="5" borderId="6" xfId="0" applyFont="1" applyFill="1" applyBorder="1" applyAlignment="1">
      <alignment horizontal="justify" vertical="top"/>
    </xf>
    <xf numFmtId="0" fontId="7" fillId="0" borderId="8" xfId="15" applyNumberFormat="1" applyFont="1" applyBorder="1" applyProtection="1">
      <alignment horizontal="left" vertical="top" wrapText="1"/>
    </xf>
    <xf numFmtId="1" fontId="7" fillId="0" borderId="10" xfId="14" applyNumberFormat="1" applyFont="1" applyBorder="1" applyProtection="1">
      <alignment horizontal="center" vertical="top" shrinkToFit="1"/>
    </xf>
    <xf numFmtId="49" fontId="5" fillId="0" borderId="6" xfId="0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164" fontId="8" fillId="5" borderId="6" xfId="21" applyNumberFormat="1" applyFont="1" applyFill="1" applyBorder="1" applyProtection="1">
      <alignment horizontal="right" vertical="top" shrinkToFit="1"/>
    </xf>
    <xf numFmtId="164" fontId="8" fillId="5" borderId="6" xfId="22" applyNumberFormat="1" applyFont="1" applyFill="1" applyBorder="1" applyAlignment="1" applyProtection="1">
      <alignment horizontal="right" vertical="top" shrinkToFit="1"/>
    </xf>
    <xf numFmtId="164" fontId="8" fillId="5" borderId="5" xfId="17" applyNumberFormat="1" applyFont="1" applyFill="1" applyBorder="1" applyProtection="1">
      <alignment horizontal="right" vertical="top" shrinkToFit="1"/>
    </xf>
    <xf numFmtId="164" fontId="8" fillId="5" borderId="2" xfId="17" applyNumberFormat="1" applyFont="1" applyFill="1" applyProtection="1">
      <alignment horizontal="right" vertical="top" shrinkToFit="1"/>
    </xf>
    <xf numFmtId="164" fontId="7" fillId="5" borderId="2" xfId="17" applyNumberFormat="1" applyFont="1" applyFill="1" applyProtection="1">
      <alignment horizontal="right" vertical="top" shrinkToFit="1"/>
    </xf>
    <xf numFmtId="164" fontId="7" fillId="5" borderId="6" xfId="22" applyNumberFormat="1" applyFont="1" applyFill="1" applyBorder="1" applyAlignment="1" applyProtection="1">
      <alignment horizontal="right" vertical="top" shrinkToFit="1"/>
    </xf>
    <xf numFmtId="164" fontId="8" fillId="5" borderId="4" xfId="17" applyNumberFormat="1" applyFont="1" applyFill="1" applyBorder="1" applyProtection="1">
      <alignment horizontal="right" vertical="top" shrinkToFit="1"/>
    </xf>
    <xf numFmtId="4" fontId="7" fillId="5" borderId="2" xfId="17" applyNumberFormat="1" applyFont="1" applyFill="1" applyProtection="1">
      <alignment horizontal="right" vertical="top" shrinkToFit="1"/>
    </xf>
    <xf numFmtId="0" fontId="7" fillId="0" borderId="10" xfId="15" applyNumberFormat="1" applyFont="1" applyBorder="1" applyProtection="1">
      <alignment horizontal="left" vertical="top" wrapText="1"/>
    </xf>
    <xf numFmtId="0" fontId="7" fillId="0" borderId="6" xfId="15" applyNumberFormat="1" applyFont="1" applyBorder="1" applyProtection="1">
      <alignment horizontal="left" vertical="top" wrapText="1"/>
    </xf>
    <xf numFmtId="164" fontId="3" fillId="5" borderId="10" xfId="17" applyNumberFormat="1" applyFill="1" applyBorder="1" applyProtection="1">
      <alignment horizontal="right" vertical="top" shrinkToFit="1"/>
    </xf>
    <xf numFmtId="164" fontId="3" fillId="5" borderId="9" xfId="22" applyNumberFormat="1" applyFill="1" applyBorder="1" applyAlignment="1" applyProtection="1">
      <alignment horizontal="right" vertical="top" shrinkToFit="1"/>
    </xf>
    <xf numFmtId="0" fontId="12" fillId="0" borderId="2" xfId="15" applyNumberFormat="1" applyFont="1" applyProtection="1">
      <alignment horizontal="left" vertical="top" wrapText="1"/>
    </xf>
    <xf numFmtId="0" fontId="12" fillId="0" borderId="10" xfId="15" applyNumberFormat="1" applyFont="1" applyBorder="1" applyProtection="1">
      <alignment horizontal="left" vertical="top" wrapText="1"/>
    </xf>
    <xf numFmtId="0" fontId="13" fillId="0" borderId="6" xfId="0" applyFont="1" applyBorder="1" applyAlignment="1" applyProtection="1">
      <alignment horizontal="justify" vertical="top"/>
      <protection locked="0"/>
    </xf>
    <xf numFmtId="49" fontId="5" fillId="0" borderId="6" xfId="0" applyNumberFormat="1" applyFont="1" applyBorder="1" applyAlignment="1" applyProtection="1">
      <alignment horizontal="right" vertical="top"/>
      <protection locked="0"/>
    </xf>
    <xf numFmtId="164" fontId="14" fillId="5" borderId="9" xfId="22" applyNumberFormat="1" applyFont="1" applyFill="1" applyBorder="1" applyAlignment="1" applyProtection="1">
      <alignment horizontal="right" vertical="top" shrinkToFit="1"/>
    </xf>
    <xf numFmtId="164" fontId="14" fillId="5" borderId="6" xfId="22" applyNumberFormat="1" applyFont="1" applyFill="1" applyBorder="1" applyAlignment="1" applyProtection="1">
      <alignment horizontal="right" vertical="top" shrinkToFit="1"/>
    </xf>
    <xf numFmtId="0" fontId="13" fillId="5" borderId="6" xfId="0" applyFont="1" applyFill="1" applyBorder="1" applyAlignment="1" applyProtection="1">
      <alignment horizontal="right" vertical="top"/>
      <protection locked="0"/>
    </xf>
    <xf numFmtId="0" fontId="8" fillId="0" borderId="2" xfId="15" applyNumberFormat="1" applyFont="1" applyProtection="1">
      <alignment horizontal="left" vertical="top" wrapText="1"/>
    </xf>
    <xf numFmtId="0" fontId="6" fillId="5" borderId="1" xfId="1" applyFont="1" applyFill="1" applyBorder="1" applyAlignment="1">
      <alignment horizontal="left" wrapText="1"/>
    </xf>
    <xf numFmtId="0" fontId="8" fillId="0" borderId="1" xfId="1" applyNumberFormat="1" applyFont="1" applyAlignment="1" applyProtection="1">
      <alignment horizontal="center" wrapText="1"/>
    </xf>
    <xf numFmtId="0" fontId="7" fillId="0" borderId="7" xfId="6" applyNumberFormat="1" applyFont="1" applyBorder="1" applyProtection="1">
      <alignment horizontal="center" vertical="center" wrapText="1"/>
    </xf>
    <xf numFmtId="0" fontId="7" fillId="0" borderId="8" xfId="6" applyFont="1" applyBorder="1">
      <alignment horizontal="center" vertical="center" wrapText="1"/>
    </xf>
    <xf numFmtId="0" fontId="8" fillId="0" borderId="6" xfId="7" applyNumberFormat="1" applyFont="1" applyBorder="1" applyProtection="1">
      <alignment horizontal="center" vertical="center" wrapText="1"/>
    </xf>
    <xf numFmtId="0" fontId="8" fillId="0" borderId="9" xfId="7" applyFont="1" applyBorder="1">
      <alignment horizontal="center" vertical="center" wrapText="1"/>
    </xf>
    <xf numFmtId="0" fontId="8" fillId="0" borderId="6" xfId="8" applyNumberFormat="1" applyFont="1" applyBorder="1" applyProtection="1">
      <alignment horizontal="center" vertical="center" wrapText="1"/>
    </xf>
    <xf numFmtId="0" fontId="8" fillId="0" borderId="9" xfId="8" applyFont="1" applyBorder="1">
      <alignment horizontal="center" vertical="center" wrapText="1"/>
    </xf>
    <xf numFmtId="0" fontId="8" fillId="5" borderId="11" xfId="12" applyNumberFormat="1" applyFont="1" applyFill="1" applyBorder="1" applyAlignment="1" applyProtection="1">
      <alignment horizontal="center" vertical="center" wrapText="1"/>
    </xf>
    <xf numFmtId="0" fontId="8" fillId="5" borderId="12" xfId="12" applyNumberFormat="1" applyFont="1" applyFill="1" applyBorder="1" applyAlignment="1" applyProtection="1">
      <alignment horizontal="center" vertical="center" wrapText="1"/>
    </xf>
    <xf numFmtId="0" fontId="8" fillId="0" borderId="1" xfId="4" applyNumberFormat="1" applyFont="1" applyBorder="1" applyProtection="1">
      <alignment horizontal="center"/>
    </xf>
    <xf numFmtId="0" fontId="8" fillId="0" borderId="1" xfId="4" applyFont="1" applyBorder="1">
      <alignment horizontal="center"/>
    </xf>
    <xf numFmtId="0" fontId="7" fillId="0" borderId="1" xfId="5" applyNumberFormat="1" applyFont="1" applyBorder="1" applyProtection="1">
      <alignment horizontal="right"/>
    </xf>
    <xf numFmtId="0" fontId="7" fillId="0" borderId="1" xfId="5" applyFont="1" applyBorder="1">
      <alignment horizontal="right"/>
    </xf>
    <xf numFmtId="0" fontId="8" fillId="5" borderId="10" xfId="13" applyNumberFormat="1" applyFont="1" applyFill="1" applyBorder="1" applyAlignment="1" applyProtection="1">
      <alignment horizontal="center" vertical="center" wrapText="1"/>
    </xf>
    <xf numFmtId="0" fontId="8" fillId="5" borderId="13" xfId="13" applyNumberFormat="1" applyFont="1" applyFill="1" applyBorder="1" applyAlignment="1" applyProtection="1">
      <alignment horizontal="center" vertical="center" wrapText="1"/>
    </xf>
    <xf numFmtId="0" fontId="8" fillId="5" borderId="10" xfId="12" applyNumberFormat="1" applyFont="1" applyFill="1" applyBorder="1" applyAlignment="1" applyProtection="1">
      <alignment horizontal="center" vertical="center" wrapText="1"/>
    </xf>
    <xf numFmtId="0" fontId="8" fillId="5" borderId="13" xfId="12" applyNumberFormat="1" applyFont="1" applyFill="1" applyBorder="1" applyAlignment="1" applyProtection="1">
      <alignment horizontal="center" vertical="center" wrapText="1"/>
    </xf>
  </cellXfs>
  <cellStyles count="33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  <cellStyle name="Обычный_Лист1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6"/>
  <sheetViews>
    <sheetView showGridLines="0" showZeros="0" tabSelected="1" topLeftCell="B1" zoomScaleNormal="100" zoomScaleSheetLayoutView="100" workbookViewId="0">
      <pane xSplit="1" ySplit="11" topLeftCell="C101" activePane="bottomRight" state="frozen"/>
      <selection activeCell="B1" sqref="B1"/>
      <selection pane="topRight" activeCell="C1" sqref="C1"/>
      <selection pane="bottomLeft" activeCell="B13" sqref="B13"/>
      <selection pane="bottomRight" activeCell="D112" sqref="D112"/>
    </sheetView>
  </sheetViews>
  <sheetFormatPr defaultRowHeight="15.75" outlineLevelRow="5" x14ac:dyDescent="0.25"/>
  <cols>
    <col min="1" max="1" width="9.140625" style="1" hidden="1"/>
    <col min="2" max="2" width="47.7109375" style="1" customWidth="1"/>
    <col min="3" max="3" width="23.140625" style="5" customWidth="1"/>
    <col min="4" max="6" width="15.7109375" style="11" customWidth="1"/>
    <col min="7" max="7" width="9.140625" style="1" customWidth="1"/>
    <col min="8" max="16384" width="9.140625" style="1"/>
  </cols>
  <sheetData>
    <row r="1" spans="1:7" ht="15.2" customHeight="1" x14ac:dyDescent="0.25">
      <c r="A1" s="17"/>
      <c r="B1" s="5"/>
      <c r="D1" s="15" t="s">
        <v>153</v>
      </c>
      <c r="E1" s="15"/>
      <c r="F1" s="15"/>
      <c r="G1" s="2"/>
    </row>
    <row r="2" spans="1:7" ht="33" customHeight="1" x14ac:dyDescent="0.25">
      <c r="A2" s="17"/>
      <c r="B2" s="5"/>
      <c r="D2" s="58" t="s">
        <v>208</v>
      </c>
      <c r="E2" s="58"/>
      <c r="F2" s="58"/>
      <c r="G2" s="2"/>
    </row>
    <row r="3" spans="1:7" x14ac:dyDescent="0.25">
      <c r="A3" s="18"/>
      <c r="B3" s="5"/>
      <c r="D3" s="58"/>
      <c r="E3" s="58"/>
      <c r="F3" s="58"/>
      <c r="G3" s="2"/>
    </row>
    <row r="4" spans="1:7" x14ac:dyDescent="0.25">
      <c r="A4" s="18"/>
      <c r="B4" s="5"/>
      <c r="D4" s="8"/>
      <c r="E4" s="8"/>
      <c r="F4" s="8"/>
      <c r="G4" s="2"/>
    </row>
    <row r="5" spans="1:7" ht="49.5" customHeight="1" x14ac:dyDescent="0.25">
      <c r="A5" s="16"/>
      <c r="B5" s="59" t="s">
        <v>209</v>
      </c>
      <c r="C5" s="59"/>
      <c r="D5" s="59"/>
      <c r="E5" s="59"/>
      <c r="F5" s="59"/>
      <c r="G5" s="2"/>
    </row>
    <row r="6" spans="1:7" ht="15.75" customHeight="1" x14ac:dyDescent="0.25">
      <c r="A6" s="68"/>
      <c r="B6" s="69"/>
      <c r="C6" s="69"/>
      <c r="D6" s="69"/>
      <c r="E6" s="69"/>
      <c r="F6" s="69"/>
      <c r="G6" s="2"/>
    </row>
    <row r="7" spans="1:7" ht="12.75" customHeight="1" x14ac:dyDescent="0.25">
      <c r="A7" s="70"/>
      <c r="B7" s="71"/>
      <c r="C7" s="71"/>
      <c r="D7" s="71"/>
      <c r="E7" s="71"/>
      <c r="F7" s="71"/>
      <c r="G7" s="2"/>
    </row>
    <row r="8" spans="1:7" ht="30" customHeight="1" x14ac:dyDescent="0.25">
      <c r="A8" s="60" t="s">
        <v>0</v>
      </c>
      <c r="B8" s="62" t="s">
        <v>1</v>
      </c>
      <c r="C8" s="64" t="s">
        <v>2</v>
      </c>
      <c r="D8" s="66" t="s">
        <v>154</v>
      </c>
      <c r="E8" s="72" t="s">
        <v>155</v>
      </c>
      <c r="F8" s="74" t="s">
        <v>3</v>
      </c>
      <c r="G8" s="2"/>
    </row>
    <row r="9" spans="1:7" ht="15.75" customHeight="1" x14ac:dyDescent="0.25">
      <c r="A9" s="61"/>
      <c r="B9" s="63"/>
      <c r="C9" s="65"/>
      <c r="D9" s="67"/>
      <c r="E9" s="73"/>
      <c r="F9" s="75"/>
      <c r="G9" s="2"/>
    </row>
    <row r="10" spans="1:7" x14ac:dyDescent="0.25">
      <c r="A10" s="19" t="s">
        <v>4</v>
      </c>
      <c r="B10" s="6" t="s">
        <v>152</v>
      </c>
      <c r="C10" s="7"/>
      <c r="D10" s="38">
        <f>D12+D94</f>
        <v>130347</v>
      </c>
      <c r="E10" s="38">
        <f>E12+E94</f>
        <v>24710.700000000004</v>
      </c>
      <c r="F10" s="39">
        <f>E10/D10%</f>
        <v>18.957628483969714</v>
      </c>
      <c r="G10" s="2"/>
    </row>
    <row r="11" spans="1:7" hidden="1" outlineLevel="5" x14ac:dyDescent="0.25">
      <c r="A11" s="20" t="s">
        <v>4</v>
      </c>
      <c r="B11" s="21" t="s">
        <v>5</v>
      </c>
      <c r="C11" s="22" t="s">
        <v>4</v>
      </c>
      <c r="D11" s="40">
        <v>0</v>
      </c>
      <c r="E11" s="40">
        <v>5022.0553600000003</v>
      </c>
      <c r="F11" s="39" t="e">
        <f t="shared" ref="F11:F75" si="0">E11/D11%</f>
        <v>#DIV/0!</v>
      </c>
      <c r="G11" s="2"/>
    </row>
    <row r="12" spans="1:7" collapsed="1" x14ac:dyDescent="0.25">
      <c r="A12" s="20" t="s">
        <v>6</v>
      </c>
      <c r="B12" s="23" t="s">
        <v>158</v>
      </c>
      <c r="C12" s="20" t="s">
        <v>6</v>
      </c>
      <c r="D12" s="41">
        <f>D13+D15+D19+D25+D43+D59+D62+D67+D80</f>
        <v>39771.599999999999</v>
      </c>
      <c r="E12" s="41">
        <f>E13+E15+E19+E25+E42+E43+E59+E62+E67+E80</f>
        <v>6534.2</v>
      </c>
      <c r="F12" s="39">
        <f t="shared" si="0"/>
        <v>16.429311367910771</v>
      </c>
      <c r="G12" s="2"/>
    </row>
    <row r="13" spans="1:7" outlineLevel="1" x14ac:dyDescent="0.25">
      <c r="A13" s="20" t="s">
        <v>7</v>
      </c>
      <c r="B13" s="23" t="s">
        <v>159</v>
      </c>
      <c r="C13" s="20" t="s">
        <v>7</v>
      </c>
      <c r="D13" s="41">
        <v>26256</v>
      </c>
      <c r="E13" s="41">
        <v>4568.8999999999996</v>
      </c>
      <c r="F13" s="39">
        <f t="shared" si="0"/>
        <v>17.401355880560633</v>
      </c>
      <c r="G13" s="2"/>
    </row>
    <row r="14" spans="1:7" ht="78.75" hidden="1" outlineLevel="5" x14ac:dyDescent="0.25">
      <c r="A14" s="20" t="s">
        <v>10</v>
      </c>
      <c r="B14" s="23" t="s">
        <v>11</v>
      </c>
      <c r="C14" s="20" t="s">
        <v>10</v>
      </c>
      <c r="D14" s="41">
        <v>0</v>
      </c>
      <c r="E14" s="41">
        <v>4.62E-3</v>
      </c>
      <c r="F14" s="39" t="e">
        <f t="shared" si="0"/>
        <v>#DIV/0!</v>
      </c>
      <c r="G14" s="2"/>
    </row>
    <row r="15" spans="1:7" ht="47.25" outlineLevel="1" collapsed="1" x14ac:dyDescent="0.25">
      <c r="A15" s="20" t="s">
        <v>12</v>
      </c>
      <c r="B15" s="23" t="s">
        <v>160</v>
      </c>
      <c r="C15" s="20" t="s">
        <v>12</v>
      </c>
      <c r="D15" s="41">
        <f>D16+D17</f>
        <v>1941.5</v>
      </c>
      <c r="E15" s="41">
        <f>E16+E17</f>
        <v>444.4</v>
      </c>
      <c r="F15" s="39">
        <f t="shared" si="0"/>
        <v>22.889518413597735</v>
      </c>
      <c r="G15" s="2"/>
    </row>
    <row r="16" spans="1:7" outlineLevel="2" x14ac:dyDescent="0.25">
      <c r="A16" s="20" t="s">
        <v>13</v>
      </c>
      <c r="B16" s="23" t="s">
        <v>156</v>
      </c>
      <c r="C16" s="20" t="s">
        <v>13</v>
      </c>
      <c r="D16" s="42">
        <v>1849.5</v>
      </c>
      <c r="E16" s="42">
        <v>444.4</v>
      </c>
      <c r="F16" s="39">
        <f t="shared" si="0"/>
        <v>24.028115706947823</v>
      </c>
      <c r="G16" s="2"/>
    </row>
    <row r="17" spans="1:7" outlineLevel="4" x14ac:dyDescent="0.25">
      <c r="A17" s="20" t="s">
        <v>15</v>
      </c>
      <c r="B17" s="23" t="s">
        <v>210</v>
      </c>
      <c r="C17" s="27" t="s">
        <v>211</v>
      </c>
      <c r="D17" s="41">
        <v>92</v>
      </c>
      <c r="E17" s="41">
        <v>0</v>
      </c>
      <c r="F17" s="39">
        <f t="shared" si="0"/>
        <v>0</v>
      </c>
      <c r="G17" s="2"/>
    </row>
    <row r="18" spans="1:7" hidden="1" outlineLevel="5" x14ac:dyDescent="0.25">
      <c r="A18" s="20" t="s">
        <v>16</v>
      </c>
      <c r="B18" s="23"/>
      <c r="C18" s="20"/>
      <c r="D18" s="41"/>
      <c r="E18" s="41"/>
      <c r="F18" s="39"/>
      <c r="G18" s="2"/>
    </row>
    <row r="19" spans="1:7" hidden="1" outlineLevel="1" collapsed="1" x14ac:dyDescent="0.25">
      <c r="A19" s="20" t="s">
        <v>17</v>
      </c>
      <c r="B19" s="23" t="s">
        <v>161</v>
      </c>
      <c r="C19" s="20" t="s">
        <v>17</v>
      </c>
      <c r="D19" s="41">
        <f>D20</f>
        <v>0</v>
      </c>
      <c r="E19" s="41">
        <f>E20</f>
        <v>0</v>
      </c>
      <c r="F19" s="39" t="e">
        <f t="shared" si="0"/>
        <v>#DIV/0!</v>
      </c>
      <c r="G19" s="2"/>
    </row>
    <row r="20" spans="1:7" hidden="1" outlineLevel="2" x14ac:dyDescent="0.25">
      <c r="A20" s="20" t="s">
        <v>18</v>
      </c>
      <c r="B20" s="23" t="s">
        <v>157</v>
      </c>
      <c r="C20" s="20" t="s">
        <v>18</v>
      </c>
      <c r="D20" s="42"/>
      <c r="E20" s="42"/>
      <c r="F20" s="43" t="e">
        <f t="shared" si="0"/>
        <v>#DIV/0!</v>
      </c>
      <c r="G20" s="2"/>
    </row>
    <row r="21" spans="1:7" ht="31.5" hidden="1" outlineLevel="5" x14ac:dyDescent="0.25">
      <c r="A21" s="20" t="s">
        <v>19</v>
      </c>
      <c r="B21" s="23" t="s">
        <v>20</v>
      </c>
      <c r="C21" s="20" t="s">
        <v>19</v>
      </c>
      <c r="D21" s="41">
        <v>61.5</v>
      </c>
      <c r="E21" s="41">
        <v>58.323</v>
      </c>
      <c r="F21" s="39">
        <f t="shared" si="0"/>
        <v>94.834146341463423</v>
      </c>
      <c r="G21" s="2"/>
    </row>
    <row r="22" spans="1:7" ht="31.5" hidden="1" outlineLevel="5" x14ac:dyDescent="0.25">
      <c r="A22" s="20" t="s">
        <v>21</v>
      </c>
      <c r="B22" s="23" t="s">
        <v>20</v>
      </c>
      <c r="C22" s="20" t="s">
        <v>21</v>
      </c>
      <c r="D22" s="41">
        <v>0</v>
      </c>
      <c r="E22" s="41">
        <v>0.15215999999999999</v>
      </c>
      <c r="F22" s="39" t="e">
        <f t="shared" si="0"/>
        <v>#DIV/0!</v>
      </c>
      <c r="G22" s="2"/>
    </row>
    <row r="23" spans="1:7" ht="63" hidden="1" outlineLevel="5" x14ac:dyDescent="0.25">
      <c r="A23" s="20" t="s">
        <v>22</v>
      </c>
      <c r="B23" s="23" t="s">
        <v>23</v>
      </c>
      <c r="C23" s="20" t="s">
        <v>22</v>
      </c>
      <c r="D23" s="41">
        <v>0</v>
      </c>
      <c r="E23" s="41">
        <v>1</v>
      </c>
      <c r="F23" s="39" t="e">
        <f t="shared" si="0"/>
        <v>#DIV/0!</v>
      </c>
      <c r="G23" s="2"/>
    </row>
    <row r="24" spans="1:7" ht="31.5" hidden="1" outlineLevel="5" x14ac:dyDescent="0.25">
      <c r="A24" s="20" t="s">
        <v>24</v>
      </c>
      <c r="B24" s="23" t="s">
        <v>20</v>
      </c>
      <c r="C24" s="20" t="s">
        <v>24</v>
      </c>
      <c r="D24" s="41">
        <v>0</v>
      </c>
      <c r="E24" s="41">
        <v>0</v>
      </c>
      <c r="F24" s="39" t="e">
        <f t="shared" si="0"/>
        <v>#DIV/0!</v>
      </c>
      <c r="G24" s="2"/>
    </row>
    <row r="25" spans="1:7" outlineLevel="1" collapsed="1" x14ac:dyDescent="0.25">
      <c r="A25" s="20" t="s">
        <v>25</v>
      </c>
      <c r="B25" s="23" t="s">
        <v>162</v>
      </c>
      <c r="C25" s="20" t="s">
        <v>25</v>
      </c>
      <c r="D25" s="41">
        <f>D26+D31</f>
        <v>6636</v>
      </c>
      <c r="E25" s="41">
        <f>E26+E31</f>
        <v>388.1</v>
      </c>
      <c r="F25" s="39">
        <f t="shared" si="0"/>
        <v>5.8484026522001207</v>
      </c>
      <c r="G25" s="2"/>
    </row>
    <row r="26" spans="1:7" outlineLevel="2" x14ac:dyDescent="0.25">
      <c r="A26" s="20" t="s">
        <v>26</v>
      </c>
      <c r="B26" s="23" t="s">
        <v>163</v>
      </c>
      <c r="C26" s="20" t="s">
        <v>26</v>
      </c>
      <c r="D26" s="42">
        <v>5021</v>
      </c>
      <c r="E26" s="42">
        <v>97.3</v>
      </c>
      <c r="F26" s="43">
        <f t="shared" si="0"/>
        <v>1.9378609838677554</v>
      </c>
      <c r="G26" s="2"/>
    </row>
    <row r="27" spans="1:7" ht="63" hidden="1" outlineLevel="5" x14ac:dyDescent="0.25">
      <c r="A27" s="20" t="s">
        <v>27</v>
      </c>
      <c r="B27" s="23" t="s">
        <v>28</v>
      </c>
      <c r="C27" s="20" t="s">
        <v>27</v>
      </c>
      <c r="D27" s="42"/>
      <c r="E27" s="42"/>
      <c r="F27" s="43" t="e">
        <f t="shared" si="0"/>
        <v>#DIV/0!</v>
      </c>
      <c r="G27" s="2"/>
    </row>
    <row r="28" spans="1:7" ht="63" hidden="1" outlineLevel="5" x14ac:dyDescent="0.25">
      <c r="A28" s="20" t="s">
        <v>29</v>
      </c>
      <c r="B28" s="23" t="s">
        <v>28</v>
      </c>
      <c r="C28" s="20" t="s">
        <v>29</v>
      </c>
      <c r="D28" s="42"/>
      <c r="E28" s="42"/>
      <c r="F28" s="43" t="e">
        <f t="shared" si="0"/>
        <v>#DIV/0!</v>
      </c>
      <c r="G28" s="2"/>
    </row>
    <row r="29" spans="1:7" ht="63" hidden="1" outlineLevel="5" x14ac:dyDescent="0.25">
      <c r="A29" s="20" t="s">
        <v>30</v>
      </c>
      <c r="B29" s="23" t="s">
        <v>28</v>
      </c>
      <c r="C29" s="20" t="s">
        <v>30</v>
      </c>
      <c r="D29" s="42"/>
      <c r="E29" s="42"/>
      <c r="F29" s="43" t="e">
        <f t="shared" si="0"/>
        <v>#DIV/0!</v>
      </c>
      <c r="G29" s="2"/>
    </row>
    <row r="30" spans="1:7" ht="63" hidden="1" outlineLevel="5" x14ac:dyDescent="0.25">
      <c r="A30" s="20" t="s">
        <v>31</v>
      </c>
      <c r="B30" s="23" t="s">
        <v>28</v>
      </c>
      <c r="C30" s="20" t="s">
        <v>31</v>
      </c>
      <c r="D30" s="42"/>
      <c r="E30" s="42"/>
      <c r="F30" s="43" t="e">
        <f t="shared" si="0"/>
        <v>#DIV/0!</v>
      </c>
      <c r="G30" s="2"/>
    </row>
    <row r="31" spans="1:7" outlineLevel="2" collapsed="1" x14ac:dyDescent="0.25">
      <c r="A31" s="20" t="s">
        <v>32</v>
      </c>
      <c r="B31" s="23" t="s">
        <v>164</v>
      </c>
      <c r="C31" s="20" t="s">
        <v>32</v>
      </c>
      <c r="D31" s="42">
        <v>1615</v>
      </c>
      <c r="E31" s="42">
        <v>290.8</v>
      </c>
      <c r="F31" s="43">
        <f t="shared" si="0"/>
        <v>18.006191950464398</v>
      </c>
      <c r="G31" s="2"/>
    </row>
    <row r="32" spans="1:7" hidden="1" outlineLevel="3" x14ac:dyDescent="0.25">
      <c r="A32" s="20" t="s">
        <v>33</v>
      </c>
      <c r="B32" s="23" t="s">
        <v>165</v>
      </c>
      <c r="C32" s="20" t="s">
        <v>33</v>
      </c>
      <c r="D32" s="41"/>
      <c r="E32" s="41"/>
      <c r="F32" s="39" t="e">
        <f t="shared" si="0"/>
        <v>#DIV/0!</v>
      </c>
      <c r="G32" s="2"/>
    </row>
    <row r="33" spans="1:7" hidden="1" outlineLevel="4" x14ac:dyDescent="0.25">
      <c r="A33" s="20" t="s">
        <v>34</v>
      </c>
      <c r="B33" s="23" t="s">
        <v>14</v>
      </c>
      <c r="C33" s="20" t="s">
        <v>34</v>
      </c>
      <c r="D33" s="41"/>
      <c r="E33" s="41"/>
      <c r="F33" s="39" t="e">
        <f t="shared" si="0"/>
        <v>#DIV/0!</v>
      </c>
      <c r="G33" s="2"/>
    </row>
    <row r="34" spans="1:7" ht="63" hidden="1" outlineLevel="5" x14ac:dyDescent="0.25">
      <c r="A34" s="20" t="s">
        <v>35</v>
      </c>
      <c r="B34" s="23" t="s">
        <v>36</v>
      </c>
      <c r="C34" s="20" t="s">
        <v>35</v>
      </c>
      <c r="D34" s="41"/>
      <c r="E34" s="41"/>
      <c r="F34" s="39" t="e">
        <f t="shared" si="0"/>
        <v>#DIV/0!</v>
      </c>
      <c r="G34" s="2"/>
    </row>
    <row r="35" spans="1:7" ht="63" hidden="1" outlineLevel="5" x14ac:dyDescent="0.25">
      <c r="A35" s="20" t="s">
        <v>37</v>
      </c>
      <c r="B35" s="23" t="s">
        <v>36</v>
      </c>
      <c r="C35" s="20" t="s">
        <v>37</v>
      </c>
      <c r="D35" s="41"/>
      <c r="E35" s="41"/>
      <c r="F35" s="39" t="e">
        <f t="shared" si="0"/>
        <v>#DIV/0!</v>
      </c>
      <c r="G35" s="2"/>
    </row>
    <row r="36" spans="1:7" ht="63" hidden="1" outlineLevel="5" x14ac:dyDescent="0.25">
      <c r="A36" s="20" t="s">
        <v>38</v>
      </c>
      <c r="B36" s="23" t="s">
        <v>36</v>
      </c>
      <c r="C36" s="20" t="s">
        <v>38</v>
      </c>
      <c r="D36" s="41"/>
      <c r="E36" s="41"/>
      <c r="F36" s="39" t="e">
        <f t="shared" si="0"/>
        <v>#DIV/0!</v>
      </c>
      <c r="G36" s="2"/>
    </row>
    <row r="37" spans="1:7" hidden="1" outlineLevel="3" x14ac:dyDescent="0.25">
      <c r="A37" s="20" t="s">
        <v>39</v>
      </c>
      <c r="B37" s="23" t="s">
        <v>166</v>
      </c>
      <c r="C37" s="20" t="s">
        <v>39</v>
      </c>
      <c r="D37" s="41"/>
      <c r="E37" s="41"/>
      <c r="F37" s="39" t="e">
        <f t="shared" si="0"/>
        <v>#DIV/0!</v>
      </c>
      <c r="G37" s="2"/>
    </row>
    <row r="38" spans="1:7" hidden="1" outlineLevel="4" x14ac:dyDescent="0.25">
      <c r="A38" s="20" t="s">
        <v>40</v>
      </c>
      <c r="B38" s="23" t="s">
        <v>14</v>
      </c>
      <c r="C38" s="20" t="s">
        <v>40</v>
      </c>
      <c r="D38" s="41"/>
      <c r="E38" s="41"/>
      <c r="F38" s="39" t="e">
        <f t="shared" si="0"/>
        <v>#DIV/0!</v>
      </c>
      <c r="G38" s="2"/>
    </row>
    <row r="39" spans="1:7" ht="63" hidden="1" outlineLevel="5" x14ac:dyDescent="0.25">
      <c r="A39" s="20" t="s">
        <v>41</v>
      </c>
      <c r="B39" s="23" t="s">
        <v>42</v>
      </c>
      <c r="C39" s="20" t="s">
        <v>41</v>
      </c>
      <c r="D39" s="41"/>
      <c r="E39" s="41"/>
      <c r="F39" s="39" t="e">
        <f t="shared" si="0"/>
        <v>#DIV/0!</v>
      </c>
      <c r="G39" s="2"/>
    </row>
    <row r="40" spans="1:7" ht="63" hidden="1" outlineLevel="5" x14ac:dyDescent="0.25">
      <c r="A40" s="20" t="s">
        <v>43</v>
      </c>
      <c r="B40" s="23" t="s">
        <v>42</v>
      </c>
      <c r="C40" s="20" t="s">
        <v>43</v>
      </c>
      <c r="D40" s="41"/>
      <c r="E40" s="41"/>
      <c r="F40" s="39" t="e">
        <f t="shared" si="0"/>
        <v>#DIV/0!</v>
      </c>
      <c r="G40" s="2"/>
    </row>
    <row r="41" spans="1:7" ht="63" hidden="1" outlineLevel="5" x14ac:dyDescent="0.25">
      <c r="A41" s="20" t="s">
        <v>44</v>
      </c>
      <c r="B41" s="23" t="s">
        <v>42</v>
      </c>
      <c r="C41" s="20" t="s">
        <v>44</v>
      </c>
      <c r="D41" s="41"/>
      <c r="E41" s="41"/>
      <c r="F41" s="39" t="e">
        <f t="shared" si="0"/>
        <v>#DIV/0!</v>
      </c>
      <c r="G41" s="2"/>
    </row>
    <row r="42" spans="1:7" ht="63" hidden="1" outlineLevel="5" x14ac:dyDescent="0.25">
      <c r="A42" s="20"/>
      <c r="B42" s="24" t="s">
        <v>192</v>
      </c>
      <c r="C42" s="25">
        <v>1.82109040531321E+19</v>
      </c>
      <c r="D42" s="41"/>
      <c r="E42" s="41"/>
      <c r="F42" s="39"/>
      <c r="G42" s="2"/>
    </row>
    <row r="43" spans="1:7" ht="63" outlineLevel="1" collapsed="1" x14ac:dyDescent="0.25">
      <c r="A43" s="20" t="s">
        <v>45</v>
      </c>
      <c r="B43" s="23" t="s">
        <v>167</v>
      </c>
      <c r="C43" s="20" t="s">
        <v>45</v>
      </c>
      <c r="D43" s="41">
        <f>D44+D54+D58</f>
        <v>2710.1</v>
      </c>
      <c r="E43" s="41">
        <f>E44+E54+E58</f>
        <v>862</v>
      </c>
      <c r="F43" s="39">
        <f t="shared" si="0"/>
        <v>31.806944393195824</v>
      </c>
      <c r="G43" s="2"/>
    </row>
    <row r="44" spans="1:7" ht="141.75" outlineLevel="2" x14ac:dyDescent="0.25">
      <c r="A44" s="20" t="s">
        <v>46</v>
      </c>
      <c r="B44" s="23" t="s">
        <v>168</v>
      </c>
      <c r="C44" s="20" t="s">
        <v>46</v>
      </c>
      <c r="D44" s="42">
        <v>1760.1</v>
      </c>
      <c r="E44" s="42">
        <v>602</v>
      </c>
      <c r="F44" s="43">
        <f t="shared" si="0"/>
        <v>34.20260212487927</v>
      </c>
      <c r="G44" s="2"/>
    </row>
    <row r="45" spans="1:7" ht="94.5" hidden="1" outlineLevel="3" x14ac:dyDescent="0.25">
      <c r="A45" s="20" t="s">
        <v>47</v>
      </c>
      <c r="B45" s="23" t="s">
        <v>169</v>
      </c>
      <c r="C45" s="20" t="s">
        <v>47</v>
      </c>
      <c r="D45" s="42"/>
      <c r="E45" s="42"/>
      <c r="F45" s="43" t="e">
        <f t="shared" si="0"/>
        <v>#DIV/0!</v>
      </c>
      <c r="G45" s="2"/>
    </row>
    <row r="46" spans="1:7" ht="47.25" hidden="1" outlineLevel="4" x14ac:dyDescent="0.25">
      <c r="A46" s="20" t="s">
        <v>48</v>
      </c>
      <c r="B46" s="23" t="s">
        <v>49</v>
      </c>
      <c r="C46" s="20" t="s">
        <v>48</v>
      </c>
      <c r="D46" s="42"/>
      <c r="E46" s="42"/>
      <c r="F46" s="43" t="e">
        <f t="shared" si="0"/>
        <v>#DIV/0!</v>
      </c>
      <c r="G46" s="2"/>
    </row>
    <row r="47" spans="1:7" ht="126" hidden="1" outlineLevel="5" x14ac:dyDescent="0.25">
      <c r="A47" s="20" t="s">
        <v>50</v>
      </c>
      <c r="B47" s="23" t="s">
        <v>51</v>
      </c>
      <c r="C47" s="20" t="s">
        <v>50</v>
      </c>
      <c r="D47" s="42"/>
      <c r="E47" s="42"/>
      <c r="F47" s="43" t="e">
        <f t="shared" si="0"/>
        <v>#DIV/0!</v>
      </c>
      <c r="G47" s="2"/>
    </row>
    <row r="48" spans="1:7" ht="126" hidden="1" outlineLevel="3" collapsed="1" x14ac:dyDescent="0.25">
      <c r="A48" s="20" t="s">
        <v>52</v>
      </c>
      <c r="B48" s="23" t="s">
        <v>170</v>
      </c>
      <c r="C48" s="20" t="s">
        <v>52</v>
      </c>
      <c r="D48" s="42"/>
      <c r="E48" s="42"/>
      <c r="F48" s="43" t="e">
        <f t="shared" si="0"/>
        <v>#DIV/0!</v>
      </c>
      <c r="G48" s="2"/>
    </row>
    <row r="49" spans="1:7" hidden="1" outlineLevel="4" x14ac:dyDescent="0.25">
      <c r="A49" s="20" t="s">
        <v>53</v>
      </c>
      <c r="B49" s="23">
        <v>1110502500</v>
      </c>
      <c r="C49" s="20" t="s">
        <v>53</v>
      </c>
      <c r="D49" s="42"/>
      <c r="E49" s="42"/>
      <c r="F49" s="43" t="e">
        <f t="shared" si="0"/>
        <v>#DIV/0!</v>
      </c>
      <c r="G49" s="2"/>
    </row>
    <row r="50" spans="1:7" ht="126" hidden="1" outlineLevel="5" x14ac:dyDescent="0.25">
      <c r="A50" s="20" t="s">
        <v>54</v>
      </c>
      <c r="B50" s="23" t="s">
        <v>55</v>
      </c>
      <c r="C50" s="20" t="s">
        <v>54</v>
      </c>
      <c r="D50" s="42"/>
      <c r="E50" s="42"/>
      <c r="F50" s="43" t="e">
        <f t="shared" si="0"/>
        <v>#DIV/0!</v>
      </c>
      <c r="G50" s="2"/>
    </row>
    <row r="51" spans="1:7" ht="63" hidden="1" outlineLevel="3" collapsed="1" x14ac:dyDescent="0.25">
      <c r="A51" s="20" t="s">
        <v>56</v>
      </c>
      <c r="B51" s="23" t="s">
        <v>171</v>
      </c>
      <c r="C51" s="20" t="s">
        <v>56</v>
      </c>
      <c r="D51" s="42"/>
      <c r="E51" s="42"/>
      <c r="F51" s="43" t="e">
        <f t="shared" si="0"/>
        <v>#DIV/0!</v>
      </c>
      <c r="G51" s="2"/>
    </row>
    <row r="52" spans="1:7" hidden="1" outlineLevel="4" x14ac:dyDescent="0.25">
      <c r="A52" s="20" t="s">
        <v>57</v>
      </c>
      <c r="B52" s="23" t="s">
        <v>14</v>
      </c>
      <c r="C52" s="20" t="s">
        <v>57</v>
      </c>
      <c r="D52" s="42"/>
      <c r="E52" s="42"/>
      <c r="F52" s="43" t="e">
        <f t="shared" si="0"/>
        <v>#DIV/0!</v>
      </c>
      <c r="G52" s="2"/>
    </row>
    <row r="53" spans="1:7" ht="63" hidden="1" outlineLevel="5" x14ac:dyDescent="0.25">
      <c r="A53" s="20" t="s">
        <v>58</v>
      </c>
      <c r="B53" s="23" t="s">
        <v>59</v>
      </c>
      <c r="C53" s="20" t="s">
        <v>58</v>
      </c>
      <c r="D53" s="42"/>
      <c r="E53" s="42"/>
      <c r="F53" s="43" t="e">
        <f t="shared" si="0"/>
        <v>#DIV/0!</v>
      </c>
      <c r="G53" s="2"/>
    </row>
    <row r="54" spans="1:7" ht="31.5" outlineLevel="2" collapsed="1" x14ac:dyDescent="0.25">
      <c r="A54" s="20" t="s">
        <v>60</v>
      </c>
      <c r="B54" s="23" t="s">
        <v>172</v>
      </c>
      <c r="C54" s="20" t="s">
        <v>60</v>
      </c>
      <c r="D54" s="42">
        <v>150</v>
      </c>
      <c r="E54" s="45">
        <v>0</v>
      </c>
      <c r="F54" s="43">
        <f t="shared" si="0"/>
        <v>0</v>
      </c>
      <c r="G54" s="2"/>
    </row>
    <row r="55" spans="1:7" ht="63" hidden="1" outlineLevel="3" x14ac:dyDescent="0.25">
      <c r="A55" s="20" t="s">
        <v>61</v>
      </c>
      <c r="B55" s="23" t="s">
        <v>173</v>
      </c>
      <c r="C55" s="20" t="s">
        <v>61</v>
      </c>
      <c r="D55" s="42"/>
      <c r="E55" s="42"/>
      <c r="F55" s="43" t="e">
        <f t="shared" si="0"/>
        <v>#DIV/0!</v>
      </c>
      <c r="G55" s="2"/>
    </row>
    <row r="56" spans="1:7" hidden="1" outlineLevel="4" x14ac:dyDescent="0.25">
      <c r="A56" s="20" t="s">
        <v>62</v>
      </c>
      <c r="B56" s="23">
        <v>1110701500</v>
      </c>
      <c r="C56" s="20" t="s">
        <v>62</v>
      </c>
      <c r="D56" s="42"/>
      <c r="E56" s="42"/>
      <c r="F56" s="43" t="e">
        <f t="shared" si="0"/>
        <v>#DIV/0!</v>
      </c>
      <c r="G56" s="2"/>
    </row>
    <row r="57" spans="1:7" ht="78.75" hidden="1" outlineLevel="5" x14ac:dyDescent="0.25">
      <c r="A57" s="20" t="s">
        <v>63</v>
      </c>
      <c r="B57" s="23" t="s">
        <v>64</v>
      </c>
      <c r="C57" s="20" t="s">
        <v>63</v>
      </c>
      <c r="D57" s="42"/>
      <c r="E57" s="42"/>
      <c r="F57" s="43" t="e">
        <f t="shared" si="0"/>
        <v>#DIV/0!</v>
      </c>
      <c r="G57" s="2"/>
    </row>
    <row r="58" spans="1:7" ht="126" outlineLevel="2" collapsed="1" x14ac:dyDescent="0.25">
      <c r="A58" s="20" t="s">
        <v>65</v>
      </c>
      <c r="B58" s="23" t="s">
        <v>174</v>
      </c>
      <c r="C58" s="20" t="s">
        <v>65</v>
      </c>
      <c r="D58" s="42">
        <v>800</v>
      </c>
      <c r="E58" s="42">
        <v>260</v>
      </c>
      <c r="F58" s="43">
        <f t="shared" si="0"/>
        <v>32.5</v>
      </c>
      <c r="G58" s="2"/>
    </row>
    <row r="59" spans="1:7" ht="47.25" outlineLevel="3" x14ac:dyDescent="0.25">
      <c r="A59" s="20" t="s">
        <v>66</v>
      </c>
      <c r="B59" s="12" t="s">
        <v>176</v>
      </c>
      <c r="C59" s="26" t="s">
        <v>179</v>
      </c>
      <c r="D59" s="41">
        <f>D61</f>
        <v>0</v>
      </c>
      <c r="E59" s="41">
        <f>E61</f>
        <v>139.1</v>
      </c>
      <c r="F59" s="39" t="e">
        <f t="shared" si="0"/>
        <v>#DIV/0!</v>
      </c>
      <c r="G59" s="2"/>
    </row>
    <row r="60" spans="1:7" hidden="1" outlineLevel="4" x14ac:dyDescent="0.25">
      <c r="A60" s="20" t="s">
        <v>67</v>
      </c>
      <c r="B60" s="13" t="s">
        <v>177</v>
      </c>
      <c r="C60" s="26" t="s">
        <v>212</v>
      </c>
      <c r="D60" s="41"/>
      <c r="E60" s="41"/>
      <c r="F60" s="39" t="e">
        <f t="shared" si="0"/>
        <v>#DIV/0!</v>
      </c>
      <c r="G60" s="2"/>
    </row>
    <row r="61" spans="1:7" ht="23.25" customHeight="1" outlineLevel="5" x14ac:dyDescent="0.25">
      <c r="A61" s="20" t="s">
        <v>68</v>
      </c>
      <c r="B61" s="13" t="s">
        <v>178</v>
      </c>
      <c r="C61" s="26" t="s">
        <v>180</v>
      </c>
      <c r="D61" s="42"/>
      <c r="E61" s="42">
        <v>139.1</v>
      </c>
      <c r="F61" s="39" t="e">
        <f t="shared" si="0"/>
        <v>#DIV/0!</v>
      </c>
      <c r="G61" s="2"/>
    </row>
    <row r="62" spans="1:7" ht="31.5" outlineLevel="1" x14ac:dyDescent="0.25">
      <c r="A62" s="20" t="s">
        <v>69</v>
      </c>
      <c r="B62" s="23" t="s">
        <v>175</v>
      </c>
      <c r="C62" s="20" t="s">
        <v>69</v>
      </c>
      <c r="D62" s="41">
        <f>D63+D64</f>
        <v>2228</v>
      </c>
      <c r="E62" s="41">
        <f>E63+E64</f>
        <v>107.9</v>
      </c>
      <c r="F62" s="39">
        <f t="shared" si="0"/>
        <v>4.8429084380610412</v>
      </c>
      <c r="G62" s="2"/>
    </row>
    <row r="63" spans="1:7" ht="126" outlineLevel="2" x14ac:dyDescent="0.25">
      <c r="A63" s="20" t="s">
        <v>70</v>
      </c>
      <c r="B63" s="23" t="s">
        <v>71</v>
      </c>
      <c r="C63" s="20">
        <v>1.1402E+19</v>
      </c>
      <c r="D63" s="42">
        <v>1172</v>
      </c>
      <c r="E63" s="42">
        <v>65.900000000000006</v>
      </c>
      <c r="F63" s="43">
        <f t="shared" si="0"/>
        <v>5.6228668941979523</v>
      </c>
      <c r="G63" s="2"/>
    </row>
    <row r="64" spans="1:7" ht="47.25" outlineLevel="2" x14ac:dyDescent="0.25">
      <c r="A64" s="20" t="s">
        <v>72</v>
      </c>
      <c r="B64" s="23" t="s">
        <v>73</v>
      </c>
      <c r="C64" s="20" t="s">
        <v>72</v>
      </c>
      <c r="D64" s="41">
        <f>D65</f>
        <v>1056</v>
      </c>
      <c r="E64" s="41">
        <f>E65</f>
        <v>42</v>
      </c>
      <c r="F64" s="39">
        <f t="shared" si="0"/>
        <v>3.9772727272727271</v>
      </c>
      <c r="G64" s="2"/>
    </row>
    <row r="65" spans="1:7" ht="47.25" outlineLevel="3" x14ac:dyDescent="0.25">
      <c r="A65" s="20" t="s">
        <v>74</v>
      </c>
      <c r="B65" s="23" t="s">
        <v>75</v>
      </c>
      <c r="C65" s="20" t="s">
        <v>74</v>
      </c>
      <c r="D65" s="42">
        <v>1056</v>
      </c>
      <c r="E65" s="42">
        <v>42</v>
      </c>
      <c r="F65" s="43">
        <f t="shared" si="0"/>
        <v>3.9772727272727271</v>
      </c>
      <c r="G65" s="2"/>
    </row>
    <row r="66" spans="1:7" ht="126" hidden="1" outlineLevel="5" x14ac:dyDescent="0.25">
      <c r="A66" s="20" t="s">
        <v>76</v>
      </c>
      <c r="B66" s="23" t="s">
        <v>77</v>
      </c>
      <c r="C66" s="20" t="s">
        <v>76</v>
      </c>
      <c r="D66" s="41"/>
      <c r="E66" s="41"/>
      <c r="F66" s="43" t="e">
        <f t="shared" si="0"/>
        <v>#DIV/0!</v>
      </c>
      <c r="G66" s="2"/>
    </row>
    <row r="67" spans="1:7" ht="31.5" hidden="1" outlineLevel="1" collapsed="1" x14ac:dyDescent="0.25">
      <c r="A67" s="20" t="s">
        <v>78</v>
      </c>
      <c r="B67" s="23" t="s">
        <v>79</v>
      </c>
      <c r="C67" s="27" t="s">
        <v>78</v>
      </c>
      <c r="D67" s="41">
        <f>D69</f>
        <v>0</v>
      </c>
      <c r="E67" s="41">
        <f>E69</f>
        <v>0</v>
      </c>
      <c r="F67" s="39" t="e">
        <f t="shared" si="0"/>
        <v>#DIV/0!</v>
      </c>
      <c r="G67" s="2"/>
    </row>
    <row r="68" spans="1:7" hidden="1" outlineLevel="2" x14ac:dyDescent="0.25">
      <c r="A68" s="20" t="s">
        <v>80</v>
      </c>
      <c r="B68" s="23" t="s">
        <v>8</v>
      </c>
      <c r="C68" s="27" t="s">
        <v>191</v>
      </c>
      <c r="D68" s="41"/>
      <c r="E68" s="41"/>
      <c r="F68" s="39" t="e">
        <f t="shared" si="0"/>
        <v>#DIV/0!</v>
      </c>
      <c r="G68" s="2"/>
    </row>
    <row r="69" spans="1:7" ht="78.75" hidden="1" outlineLevel="3" x14ac:dyDescent="0.25">
      <c r="A69" s="20" t="s">
        <v>81</v>
      </c>
      <c r="B69" s="23" t="s">
        <v>82</v>
      </c>
      <c r="C69" s="27" t="s">
        <v>80</v>
      </c>
      <c r="D69" s="42"/>
      <c r="E69" s="42"/>
      <c r="F69" s="43" t="e">
        <f t="shared" si="0"/>
        <v>#DIV/0!</v>
      </c>
      <c r="G69" s="2"/>
    </row>
    <row r="70" spans="1:7" ht="110.25" hidden="1" outlineLevel="5" x14ac:dyDescent="0.25">
      <c r="A70" s="20" t="s">
        <v>83</v>
      </c>
      <c r="B70" s="23" t="s">
        <v>84</v>
      </c>
      <c r="C70" s="27" t="s">
        <v>83</v>
      </c>
      <c r="D70" s="41"/>
      <c r="E70" s="41"/>
      <c r="F70" s="39" t="e">
        <f t="shared" si="0"/>
        <v>#DIV/0!</v>
      </c>
      <c r="G70" s="2"/>
    </row>
    <row r="71" spans="1:7" ht="126" hidden="1" outlineLevel="3" x14ac:dyDescent="0.25">
      <c r="A71" s="20" t="s">
        <v>85</v>
      </c>
      <c r="B71" s="23" t="s">
        <v>86</v>
      </c>
      <c r="C71" s="27" t="s">
        <v>85</v>
      </c>
      <c r="D71" s="41"/>
      <c r="E71" s="41"/>
      <c r="F71" s="39" t="e">
        <f t="shared" si="0"/>
        <v>#DIV/0!</v>
      </c>
      <c r="G71" s="2"/>
    </row>
    <row r="72" spans="1:7" ht="110.25" hidden="1" outlineLevel="5" x14ac:dyDescent="0.25">
      <c r="A72" s="20" t="s">
        <v>87</v>
      </c>
      <c r="B72" s="23" t="s">
        <v>88</v>
      </c>
      <c r="C72" s="27" t="s">
        <v>87</v>
      </c>
      <c r="D72" s="41"/>
      <c r="E72" s="41"/>
      <c r="F72" s="39" t="e">
        <f t="shared" si="0"/>
        <v>#DIV/0!</v>
      </c>
      <c r="G72" s="2"/>
    </row>
    <row r="73" spans="1:7" ht="31.5" hidden="1" outlineLevel="2" x14ac:dyDescent="0.25">
      <c r="A73" s="20" t="s">
        <v>89</v>
      </c>
      <c r="B73" s="23" t="s">
        <v>90</v>
      </c>
      <c r="C73" s="27" t="s">
        <v>89</v>
      </c>
      <c r="D73" s="41"/>
      <c r="E73" s="41"/>
      <c r="F73" s="39" t="e">
        <f t="shared" si="0"/>
        <v>#DIV/0!</v>
      </c>
      <c r="G73" s="2"/>
    </row>
    <row r="74" spans="1:7" hidden="1" outlineLevel="3" x14ac:dyDescent="0.25">
      <c r="A74" s="20" t="s">
        <v>91</v>
      </c>
      <c r="B74" s="23" t="s">
        <v>9</v>
      </c>
      <c r="C74" s="20" t="s">
        <v>91</v>
      </c>
      <c r="D74" s="41"/>
      <c r="E74" s="41"/>
      <c r="F74" s="39" t="e">
        <f t="shared" si="0"/>
        <v>#DIV/0!</v>
      </c>
      <c r="G74" s="2"/>
    </row>
    <row r="75" spans="1:7" hidden="1" outlineLevel="4" x14ac:dyDescent="0.25">
      <c r="A75" s="20" t="s">
        <v>92</v>
      </c>
      <c r="B75" s="23" t="s">
        <v>14</v>
      </c>
      <c r="C75" s="20" t="s">
        <v>92</v>
      </c>
      <c r="D75" s="41"/>
      <c r="E75" s="41"/>
      <c r="F75" s="39" t="e">
        <f t="shared" si="0"/>
        <v>#DIV/0!</v>
      </c>
      <c r="G75" s="2"/>
    </row>
    <row r="76" spans="1:7" ht="110.25" hidden="1" outlineLevel="5" x14ac:dyDescent="0.25">
      <c r="A76" s="20" t="s">
        <v>93</v>
      </c>
      <c r="B76" s="23" t="s">
        <v>94</v>
      </c>
      <c r="C76" s="20" t="s">
        <v>93</v>
      </c>
      <c r="D76" s="41"/>
      <c r="E76" s="41"/>
      <c r="F76" s="39" t="e">
        <f t="shared" ref="F76:F126" si="1">E76/D76%</f>
        <v>#DIV/0!</v>
      </c>
      <c r="G76" s="2"/>
    </row>
    <row r="77" spans="1:7" ht="110.25" hidden="1" outlineLevel="3" x14ac:dyDescent="0.25">
      <c r="A77" s="20" t="s">
        <v>95</v>
      </c>
      <c r="B77" s="23" t="s">
        <v>96</v>
      </c>
      <c r="C77" s="20" t="s">
        <v>95</v>
      </c>
      <c r="D77" s="41"/>
      <c r="E77" s="41"/>
      <c r="F77" s="39" t="e">
        <f t="shared" si="1"/>
        <v>#DIV/0!</v>
      </c>
      <c r="G77" s="2"/>
    </row>
    <row r="78" spans="1:7" hidden="1" outlineLevel="4" x14ac:dyDescent="0.25">
      <c r="A78" s="20" t="s">
        <v>97</v>
      </c>
      <c r="B78" s="23" t="s">
        <v>14</v>
      </c>
      <c r="C78" s="20" t="s">
        <v>97</v>
      </c>
      <c r="D78" s="41">
        <v>0</v>
      </c>
      <c r="E78" s="41">
        <v>-9</v>
      </c>
      <c r="F78" s="39" t="e">
        <f t="shared" si="1"/>
        <v>#DIV/0!</v>
      </c>
      <c r="G78" s="2"/>
    </row>
    <row r="79" spans="1:7" ht="94.5" hidden="1" outlineLevel="5" x14ac:dyDescent="0.25">
      <c r="A79" s="20" t="s">
        <v>98</v>
      </c>
      <c r="B79" s="23" t="s">
        <v>99</v>
      </c>
      <c r="C79" s="20" t="s">
        <v>98</v>
      </c>
      <c r="D79" s="41">
        <v>0</v>
      </c>
      <c r="E79" s="41">
        <v>-9</v>
      </c>
      <c r="F79" s="39" t="e">
        <f t="shared" si="1"/>
        <v>#DIV/0!</v>
      </c>
      <c r="G79" s="2"/>
    </row>
    <row r="80" spans="1:7" outlineLevel="1" collapsed="1" x14ac:dyDescent="0.25">
      <c r="A80" s="20" t="s">
        <v>100</v>
      </c>
      <c r="B80" s="23" t="s">
        <v>101</v>
      </c>
      <c r="C80" s="27" t="s">
        <v>100</v>
      </c>
      <c r="D80" s="41">
        <f>D81</f>
        <v>0</v>
      </c>
      <c r="E80" s="41">
        <f>E81</f>
        <v>23.8</v>
      </c>
      <c r="F80" s="39" t="e">
        <f t="shared" si="1"/>
        <v>#DIV/0!</v>
      </c>
      <c r="G80" s="2"/>
    </row>
    <row r="81" spans="1:7" outlineLevel="2" x14ac:dyDescent="0.25">
      <c r="A81" s="20" t="s">
        <v>102</v>
      </c>
      <c r="B81" s="23" t="s">
        <v>103</v>
      </c>
      <c r="C81" s="27" t="s">
        <v>102</v>
      </c>
      <c r="D81" s="41">
        <v>0</v>
      </c>
      <c r="E81" s="42">
        <v>23.8</v>
      </c>
      <c r="F81" s="39" t="e">
        <f t="shared" si="1"/>
        <v>#DIV/0!</v>
      </c>
      <c r="G81" s="2"/>
    </row>
    <row r="82" spans="1:7" hidden="1" outlineLevel="3" x14ac:dyDescent="0.25">
      <c r="A82" s="20" t="s">
        <v>104</v>
      </c>
      <c r="B82" s="23" t="s">
        <v>9</v>
      </c>
      <c r="C82" s="27" t="s">
        <v>104</v>
      </c>
      <c r="D82" s="41">
        <v>0</v>
      </c>
      <c r="E82" s="41">
        <v>0</v>
      </c>
      <c r="F82" s="39" t="e">
        <f t="shared" si="1"/>
        <v>#DIV/0!</v>
      </c>
      <c r="G82" s="2"/>
    </row>
    <row r="83" spans="1:7" hidden="1" outlineLevel="5" x14ac:dyDescent="0.25">
      <c r="A83" s="20" t="s">
        <v>105</v>
      </c>
      <c r="B83" s="23"/>
      <c r="C83" s="27"/>
      <c r="D83" s="41">
        <v>0</v>
      </c>
      <c r="E83" s="41">
        <v>0</v>
      </c>
      <c r="F83" s="39" t="e">
        <f t="shared" si="1"/>
        <v>#DIV/0!</v>
      </c>
      <c r="G83" s="2"/>
    </row>
    <row r="84" spans="1:7" hidden="1" outlineLevel="5" x14ac:dyDescent="0.25">
      <c r="A84" s="20" t="s">
        <v>106</v>
      </c>
      <c r="B84" s="23"/>
      <c r="C84" s="27"/>
      <c r="D84" s="41">
        <v>0</v>
      </c>
      <c r="E84" s="41">
        <v>0</v>
      </c>
      <c r="F84" s="39" t="e">
        <f t="shared" si="1"/>
        <v>#DIV/0!</v>
      </c>
      <c r="G84" s="2"/>
    </row>
    <row r="85" spans="1:7" hidden="1" outlineLevel="2" x14ac:dyDescent="0.25">
      <c r="A85" s="20" t="s">
        <v>107</v>
      </c>
      <c r="B85" s="23" t="s">
        <v>108</v>
      </c>
      <c r="C85" s="27" t="s">
        <v>107</v>
      </c>
      <c r="D85" s="41"/>
      <c r="E85" s="41"/>
      <c r="F85" s="39" t="e">
        <f t="shared" si="1"/>
        <v>#DIV/0!</v>
      </c>
      <c r="G85" s="2"/>
    </row>
    <row r="86" spans="1:7" ht="31.5" hidden="1" outlineLevel="3" x14ac:dyDescent="0.25">
      <c r="A86" s="20" t="s">
        <v>109</v>
      </c>
      <c r="B86" s="23" t="s">
        <v>196</v>
      </c>
      <c r="C86" s="31" t="s">
        <v>197</v>
      </c>
      <c r="D86" s="41"/>
      <c r="E86" s="41"/>
      <c r="F86" s="39"/>
      <c r="G86" s="2"/>
    </row>
    <row r="87" spans="1:7" ht="61.5" hidden="1" customHeight="1" outlineLevel="3" x14ac:dyDescent="0.25">
      <c r="A87" s="20"/>
      <c r="B87" s="14"/>
      <c r="C87" s="28" t="s">
        <v>202</v>
      </c>
      <c r="D87" s="42"/>
      <c r="E87" s="42"/>
      <c r="F87" s="43" t="e">
        <f t="shared" si="1"/>
        <v>#DIV/0!</v>
      </c>
      <c r="G87" s="2"/>
    </row>
    <row r="88" spans="1:7" ht="47.25" hidden="1" outlineLevel="3" x14ac:dyDescent="0.25">
      <c r="A88" s="20"/>
      <c r="B88" s="14" t="s">
        <v>187</v>
      </c>
      <c r="C88" s="28" t="s">
        <v>188</v>
      </c>
      <c r="D88" s="41"/>
      <c r="E88" s="41"/>
      <c r="F88" s="39" t="e">
        <f t="shared" si="1"/>
        <v>#DIV/0!</v>
      </c>
      <c r="G88" s="2"/>
    </row>
    <row r="89" spans="1:7" ht="47.25" hidden="1" outlineLevel="3" x14ac:dyDescent="0.25">
      <c r="A89" s="20"/>
      <c r="B89" s="14" t="s">
        <v>187</v>
      </c>
      <c r="C89" s="28" t="s">
        <v>189</v>
      </c>
      <c r="D89" s="41"/>
      <c r="E89" s="41"/>
      <c r="F89" s="39" t="e">
        <f t="shared" si="1"/>
        <v>#DIV/0!</v>
      </c>
      <c r="G89" s="2"/>
    </row>
    <row r="90" spans="1:7" ht="47.25" hidden="1" outlineLevel="3" x14ac:dyDescent="0.25">
      <c r="A90" s="20"/>
      <c r="B90" s="14" t="s">
        <v>187</v>
      </c>
      <c r="C90" s="28" t="s">
        <v>190</v>
      </c>
      <c r="D90" s="41"/>
      <c r="E90" s="41"/>
      <c r="F90" s="39" t="e">
        <f t="shared" si="1"/>
        <v>#DIV/0!</v>
      </c>
      <c r="G90" s="2"/>
    </row>
    <row r="91" spans="1:7" hidden="1" outlineLevel="3" x14ac:dyDescent="0.25">
      <c r="A91" s="20"/>
      <c r="B91" s="23"/>
      <c r="C91" s="20"/>
      <c r="D91" s="41"/>
      <c r="E91" s="41"/>
      <c r="F91" s="39"/>
      <c r="G91" s="2"/>
    </row>
    <row r="92" spans="1:7" hidden="1" outlineLevel="3" x14ac:dyDescent="0.25">
      <c r="A92" s="20"/>
      <c r="B92" s="23"/>
      <c r="C92" s="20"/>
      <c r="D92" s="41"/>
      <c r="E92" s="41"/>
      <c r="F92" s="39"/>
      <c r="G92" s="2"/>
    </row>
    <row r="93" spans="1:7" ht="31.5" hidden="1" outlineLevel="5" x14ac:dyDescent="0.25">
      <c r="A93" s="20" t="s">
        <v>110</v>
      </c>
      <c r="B93" s="23" t="s">
        <v>111</v>
      </c>
      <c r="C93" s="20" t="s">
        <v>110</v>
      </c>
      <c r="D93" s="41"/>
      <c r="E93" s="41"/>
      <c r="F93" s="39" t="e">
        <f t="shared" si="1"/>
        <v>#DIV/0!</v>
      </c>
      <c r="G93" s="2"/>
    </row>
    <row r="94" spans="1:7" collapsed="1" x14ac:dyDescent="0.25">
      <c r="A94" s="20" t="s">
        <v>112</v>
      </c>
      <c r="B94" s="57" t="s">
        <v>113</v>
      </c>
      <c r="C94" s="29" t="s">
        <v>112</v>
      </c>
      <c r="D94" s="41">
        <f>D95++D96+D122</f>
        <v>90575.4</v>
      </c>
      <c r="E94" s="41">
        <f>E95++E96+E122+E124</f>
        <v>18176.500000000004</v>
      </c>
      <c r="F94" s="39">
        <f t="shared" si="1"/>
        <v>20.06781090671419</v>
      </c>
      <c r="G94" s="2"/>
    </row>
    <row r="95" spans="1:7" ht="47.25" outlineLevel="1" x14ac:dyDescent="0.25">
      <c r="A95" s="20" t="s">
        <v>114</v>
      </c>
      <c r="B95" s="23" t="s">
        <v>115</v>
      </c>
      <c r="C95" s="35" t="s">
        <v>114</v>
      </c>
      <c r="D95" s="41">
        <f>D98+D112+D114</f>
        <v>46470.400000000001</v>
      </c>
      <c r="E95" s="41">
        <f>E98+E112+E114</f>
        <v>18842.600000000002</v>
      </c>
      <c r="F95" s="39">
        <f t="shared" si="1"/>
        <v>40.54753133177249</v>
      </c>
      <c r="G95" s="2"/>
    </row>
    <row r="96" spans="1:7" ht="41.25" hidden="1" customHeight="1" outlineLevel="2" x14ac:dyDescent="0.25">
      <c r="A96" s="20" t="s">
        <v>116</v>
      </c>
      <c r="B96" s="34" t="s">
        <v>201</v>
      </c>
      <c r="C96" s="36" t="s">
        <v>203</v>
      </c>
      <c r="D96" s="44">
        <f>D97</f>
        <v>0</v>
      </c>
      <c r="E96" s="41">
        <f>E97</f>
        <v>0</v>
      </c>
      <c r="F96" s="39" t="e">
        <f t="shared" si="1"/>
        <v>#DIV/0!</v>
      </c>
      <c r="G96" s="2"/>
    </row>
    <row r="97" spans="1:7" ht="63" hidden="1" outlineLevel="4" x14ac:dyDescent="0.25">
      <c r="A97" s="20" t="s">
        <v>117</v>
      </c>
      <c r="B97" s="46" t="s">
        <v>200</v>
      </c>
      <c r="C97" s="37" t="s">
        <v>204</v>
      </c>
      <c r="D97" s="42"/>
      <c r="E97" s="42"/>
      <c r="F97" s="43" t="e">
        <f t="shared" si="1"/>
        <v>#DIV/0!</v>
      </c>
      <c r="G97" s="2"/>
    </row>
    <row r="98" spans="1:7" ht="31.5" outlineLevel="5" x14ac:dyDescent="0.25">
      <c r="A98" s="19" t="s">
        <v>118</v>
      </c>
      <c r="B98" s="33" t="s">
        <v>186</v>
      </c>
      <c r="C98" s="32" t="s">
        <v>199</v>
      </c>
      <c r="D98" s="41">
        <f>D99+D101+D108</f>
        <v>40938.400000000001</v>
      </c>
      <c r="E98" s="41">
        <f>E99+E101+E108</f>
        <v>17733.2</v>
      </c>
      <c r="F98" s="39">
        <f t="shared" si="1"/>
        <v>43.316788150000974</v>
      </c>
      <c r="G98" s="2"/>
    </row>
    <row r="99" spans="1:7" ht="47.25" outlineLevel="5" x14ac:dyDescent="0.25">
      <c r="A99" s="19"/>
      <c r="B99" s="47" t="s">
        <v>213</v>
      </c>
      <c r="C99" s="32"/>
      <c r="D99" s="41">
        <f>D100</f>
        <v>10000</v>
      </c>
      <c r="E99" s="41">
        <f>E100</f>
        <v>0</v>
      </c>
      <c r="F99" s="39">
        <f t="shared" si="1"/>
        <v>0</v>
      </c>
      <c r="G99" s="2"/>
    </row>
    <row r="100" spans="1:7" ht="47.25" outlineLevel="5" x14ac:dyDescent="0.25">
      <c r="A100" s="19"/>
      <c r="B100" s="21" t="s">
        <v>213</v>
      </c>
      <c r="C100" s="20">
        <v>2.022E+16</v>
      </c>
      <c r="D100" s="41">
        <v>10000</v>
      </c>
      <c r="E100" s="41"/>
      <c r="F100" s="39">
        <f t="shared" si="1"/>
        <v>0</v>
      </c>
      <c r="G100" s="2"/>
    </row>
    <row r="101" spans="1:7" ht="78.75" outlineLevel="2" x14ac:dyDescent="0.25">
      <c r="A101" s="20" t="s">
        <v>119</v>
      </c>
      <c r="B101" s="21" t="s">
        <v>185</v>
      </c>
      <c r="C101" s="20" t="s">
        <v>119</v>
      </c>
      <c r="D101" s="41">
        <f>D102</f>
        <v>7000</v>
      </c>
      <c r="E101" s="41">
        <f>E102</f>
        <v>0</v>
      </c>
      <c r="F101" s="39">
        <f t="shared" si="1"/>
        <v>0</v>
      </c>
      <c r="G101" s="2"/>
    </row>
    <row r="102" spans="1:7" ht="78.75" outlineLevel="3" x14ac:dyDescent="0.25">
      <c r="A102" s="20" t="s">
        <v>120</v>
      </c>
      <c r="B102" s="23" t="s">
        <v>185</v>
      </c>
      <c r="C102" s="20" t="s">
        <v>120</v>
      </c>
      <c r="D102" s="42">
        <v>7000</v>
      </c>
      <c r="E102" s="42"/>
      <c r="F102" s="43">
        <f t="shared" si="1"/>
        <v>0</v>
      </c>
      <c r="G102" s="2"/>
    </row>
    <row r="103" spans="1:7" ht="47.25" hidden="1" outlineLevel="4" x14ac:dyDescent="0.25">
      <c r="A103" s="20" t="s">
        <v>121</v>
      </c>
      <c r="B103" s="23" t="s">
        <v>122</v>
      </c>
      <c r="C103" s="20" t="s">
        <v>121</v>
      </c>
      <c r="D103" s="41">
        <v>7600.3</v>
      </c>
      <c r="E103" s="41">
        <v>7600.3</v>
      </c>
      <c r="F103" s="39">
        <f t="shared" si="1"/>
        <v>100</v>
      </c>
      <c r="G103" s="2"/>
    </row>
    <row r="104" spans="1:7" ht="78.75" hidden="1" outlineLevel="5" x14ac:dyDescent="0.25">
      <c r="A104" s="20" t="s">
        <v>123</v>
      </c>
      <c r="B104" s="23" t="s">
        <v>124</v>
      </c>
      <c r="C104" s="20" t="s">
        <v>123</v>
      </c>
      <c r="D104" s="41">
        <v>7600.3</v>
      </c>
      <c r="E104" s="41">
        <v>7600.3</v>
      </c>
      <c r="F104" s="39">
        <f t="shared" si="1"/>
        <v>100</v>
      </c>
      <c r="G104" s="2"/>
    </row>
    <row r="105" spans="1:7" hidden="1" outlineLevel="3" collapsed="1" x14ac:dyDescent="0.25">
      <c r="A105" s="20" t="s">
        <v>125</v>
      </c>
      <c r="B105" s="23" t="s">
        <v>9</v>
      </c>
      <c r="C105" s="20" t="s">
        <v>125</v>
      </c>
      <c r="D105" s="41"/>
      <c r="E105" s="41"/>
      <c r="F105" s="39" t="e">
        <f t="shared" si="1"/>
        <v>#DIV/0!</v>
      </c>
      <c r="G105" s="2"/>
    </row>
    <row r="106" spans="1:7" ht="31.5" hidden="1" outlineLevel="4" x14ac:dyDescent="0.25">
      <c r="A106" s="20" t="s">
        <v>126</v>
      </c>
      <c r="B106" s="23" t="s">
        <v>127</v>
      </c>
      <c r="C106" s="20" t="s">
        <v>126</v>
      </c>
      <c r="D106" s="41">
        <v>442.2</v>
      </c>
      <c r="E106" s="41">
        <v>442.2</v>
      </c>
      <c r="F106" s="39">
        <f t="shared" si="1"/>
        <v>100</v>
      </c>
      <c r="G106" s="2"/>
    </row>
    <row r="107" spans="1:7" ht="47.25" hidden="1" outlineLevel="5" x14ac:dyDescent="0.25">
      <c r="A107" s="20" t="s">
        <v>128</v>
      </c>
      <c r="B107" s="23" t="s">
        <v>129</v>
      </c>
      <c r="C107" s="20" t="s">
        <v>128</v>
      </c>
      <c r="D107" s="41">
        <v>442.2</v>
      </c>
      <c r="E107" s="41">
        <v>442.2</v>
      </c>
      <c r="F107" s="39">
        <f t="shared" si="1"/>
        <v>100</v>
      </c>
      <c r="G107" s="2"/>
    </row>
    <row r="108" spans="1:7" ht="47.25" outlineLevel="2" collapsed="1" x14ac:dyDescent="0.25">
      <c r="A108" s="20" t="s">
        <v>130</v>
      </c>
      <c r="B108" s="23" t="s">
        <v>131</v>
      </c>
      <c r="C108" s="20" t="s">
        <v>130</v>
      </c>
      <c r="D108" s="41">
        <f>D109</f>
        <v>23938.400000000001</v>
      </c>
      <c r="E108" s="41">
        <f>E109</f>
        <v>17733.2</v>
      </c>
      <c r="F108" s="39">
        <f t="shared" si="1"/>
        <v>74.078468068041303</v>
      </c>
      <c r="G108" s="2"/>
    </row>
    <row r="109" spans="1:7" outlineLevel="3" x14ac:dyDescent="0.25">
      <c r="A109" s="20" t="s">
        <v>132</v>
      </c>
      <c r="B109" s="23" t="s">
        <v>184</v>
      </c>
      <c r="C109" s="20" t="s">
        <v>132</v>
      </c>
      <c r="D109" s="42">
        <v>23938.400000000001</v>
      </c>
      <c r="E109" s="42">
        <v>17733.2</v>
      </c>
      <c r="F109" s="43">
        <f t="shared" si="1"/>
        <v>74.078468068041303</v>
      </c>
      <c r="G109" s="2"/>
    </row>
    <row r="110" spans="1:7" hidden="1" outlineLevel="4" x14ac:dyDescent="0.25">
      <c r="A110" s="20" t="s">
        <v>133</v>
      </c>
      <c r="B110" s="23" t="s">
        <v>134</v>
      </c>
      <c r="C110" s="20" t="s">
        <v>133</v>
      </c>
      <c r="D110" s="41">
        <v>4411.3599999999997</v>
      </c>
      <c r="E110" s="41">
        <v>4408.6907600000004</v>
      </c>
      <c r="F110" s="39">
        <f t="shared" si="1"/>
        <v>99.939491676036425</v>
      </c>
      <c r="G110" s="2"/>
    </row>
    <row r="111" spans="1:7" ht="31.5" hidden="1" outlineLevel="5" x14ac:dyDescent="0.25">
      <c r="A111" s="20" t="s">
        <v>135</v>
      </c>
      <c r="B111" s="23" t="s">
        <v>136</v>
      </c>
      <c r="C111" s="20" t="s">
        <v>135</v>
      </c>
      <c r="D111" s="41">
        <v>4411.3599999999997</v>
      </c>
      <c r="E111" s="41">
        <v>4408.6907600000004</v>
      </c>
      <c r="F111" s="39">
        <f t="shared" si="1"/>
        <v>99.939491676036425</v>
      </c>
      <c r="G111" s="2"/>
    </row>
    <row r="112" spans="1:7" ht="31.5" outlineLevel="2" collapsed="1" x14ac:dyDescent="0.25">
      <c r="A112" s="20" t="s">
        <v>137</v>
      </c>
      <c r="B112" s="23" t="s">
        <v>138</v>
      </c>
      <c r="C112" s="20" t="s">
        <v>137</v>
      </c>
      <c r="D112" s="41">
        <f>D113</f>
        <v>11.7</v>
      </c>
      <c r="E112" s="41">
        <f>E113</f>
        <v>0</v>
      </c>
      <c r="F112" s="39">
        <f t="shared" si="1"/>
        <v>0</v>
      </c>
      <c r="G112" s="2"/>
    </row>
    <row r="113" spans="1:7" ht="54.75" customHeight="1" outlineLevel="3" x14ac:dyDescent="0.25">
      <c r="A113" s="20" t="s">
        <v>139</v>
      </c>
      <c r="B113" s="23" t="s">
        <v>183</v>
      </c>
      <c r="C113" s="20">
        <v>2.023002E+19</v>
      </c>
      <c r="D113" s="42">
        <v>11.7</v>
      </c>
      <c r="E113" s="42">
        <v>0</v>
      </c>
      <c r="F113" s="43">
        <f t="shared" si="1"/>
        <v>0</v>
      </c>
      <c r="G113" s="2"/>
    </row>
    <row r="114" spans="1:7" ht="28.5" customHeight="1" outlineLevel="4" x14ac:dyDescent="0.25">
      <c r="A114" s="20" t="s">
        <v>140</v>
      </c>
      <c r="B114" s="23" t="s">
        <v>205</v>
      </c>
      <c r="C114" s="27" t="s">
        <v>206</v>
      </c>
      <c r="D114" s="41">
        <f>D115+D116</f>
        <v>5520.3</v>
      </c>
      <c r="E114" s="41">
        <f>E115+E116</f>
        <v>1109.4000000000001</v>
      </c>
      <c r="F114" s="43">
        <f t="shared" si="1"/>
        <v>20.096733873159067</v>
      </c>
      <c r="G114" s="2"/>
    </row>
    <row r="115" spans="1:7" ht="94.5" hidden="1" outlineLevel="5" x14ac:dyDescent="0.25">
      <c r="A115" s="20" t="s">
        <v>141</v>
      </c>
      <c r="B115" s="23" t="s">
        <v>198</v>
      </c>
      <c r="C115" s="27" t="s">
        <v>207</v>
      </c>
      <c r="D115" s="42"/>
      <c r="E115" s="42"/>
      <c r="F115" s="43" t="e">
        <f t="shared" si="1"/>
        <v>#DIV/0!</v>
      </c>
      <c r="G115" s="2"/>
    </row>
    <row r="116" spans="1:7" outlineLevel="2" collapsed="1" x14ac:dyDescent="0.25">
      <c r="A116" s="20" t="s">
        <v>142</v>
      </c>
      <c r="B116" s="23" t="s">
        <v>181</v>
      </c>
      <c r="C116" s="20" t="s">
        <v>142</v>
      </c>
      <c r="D116" s="42">
        <v>5520.3</v>
      </c>
      <c r="E116" s="42">
        <v>1109.4000000000001</v>
      </c>
      <c r="F116" s="43">
        <f t="shared" si="1"/>
        <v>20.096733873159067</v>
      </c>
      <c r="G116" s="2"/>
    </row>
    <row r="117" spans="1:7" ht="94.5" hidden="1" outlineLevel="2" x14ac:dyDescent="0.25">
      <c r="A117" s="20"/>
      <c r="B117" s="23" t="s">
        <v>193</v>
      </c>
      <c r="C117" s="30" t="s">
        <v>194</v>
      </c>
      <c r="D117" s="41"/>
      <c r="E117" s="41"/>
      <c r="F117" s="43" t="e">
        <f t="shared" si="1"/>
        <v>#DIV/0!</v>
      </c>
      <c r="G117" s="2"/>
    </row>
    <row r="118" spans="1:7" ht="94.5" hidden="1" outlineLevel="2" x14ac:dyDescent="0.25">
      <c r="A118" s="20"/>
      <c r="B118" s="23" t="s">
        <v>195</v>
      </c>
      <c r="C118" s="20">
        <v>9.802024578413E+16</v>
      </c>
      <c r="D118" s="41"/>
      <c r="E118" s="41"/>
      <c r="F118" s="39" t="e">
        <f t="shared" si="1"/>
        <v>#DIV/0!</v>
      </c>
      <c r="G118" s="2"/>
    </row>
    <row r="119" spans="1:7" ht="47.25" hidden="1" outlineLevel="3" x14ac:dyDescent="0.25">
      <c r="A119" s="20" t="s">
        <v>143</v>
      </c>
      <c r="B119" s="23" t="s">
        <v>182</v>
      </c>
      <c r="C119" s="20" t="s">
        <v>143</v>
      </c>
      <c r="D119" s="41"/>
      <c r="E119" s="41"/>
      <c r="F119" s="39" t="e">
        <f t="shared" si="1"/>
        <v>#DIV/0!</v>
      </c>
      <c r="G119" s="2"/>
    </row>
    <row r="120" spans="1:7" ht="25.5" hidden="1" outlineLevel="4" x14ac:dyDescent="0.25">
      <c r="A120" s="3" t="s">
        <v>144</v>
      </c>
      <c r="B120" s="4" t="s">
        <v>145</v>
      </c>
      <c r="C120" s="20" t="s">
        <v>144</v>
      </c>
      <c r="D120" s="10"/>
      <c r="E120" s="10"/>
      <c r="F120" s="9" t="e">
        <f t="shared" si="1"/>
        <v>#DIV/0!</v>
      </c>
      <c r="G120" s="2"/>
    </row>
    <row r="121" spans="1:7" ht="25.5" hidden="1" outlineLevel="5" x14ac:dyDescent="0.25">
      <c r="A121" s="3" t="s">
        <v>146</v>
      </c>
      <c r="B121" s="4" t="s">
        <v>147</v>
      </c>
      <c r="C121" s="20" t="s">
        <v>146</v>
      </c>
      <c r="D121" s="10"/>
      <c r="E121" s="10"/>
      <c r="F121" s="9" t="e">
        <f t="shared" si="1"/>
        <v>#DIV/0!</v>
      </c>
      <c r="G121" s="2"/>
    </row>
    <row r="122" spans="1:7" outlineLevel="1" collapsed="1" x14ac:dyDescent="0.25">
      <c r="A122" s="3" t="s">
        <v>148</v>
      </c>
      <c r="B122" s="50" t="s">
        <v>149</v>
      </c>
      <c r="C122" s="20">
        <v>2.07E+16</v>
      </c>
      <c r="D122" s="10">
        <f>D123</f>
        <v>44105</v>
      </c>
      <c r="E122" s="10">
        <f>E123</f>
        <v>600</v>
      </c>
      <c r="F122" s="9">
        <f t="shared" si="1"/>
        <v>1.360389978460492</v>
      </c>
      <c r="G122" s="2"/>
    </row>
    <row r="123" spans="1:7" ht="25.5" outlineLevel="5" x14ac:dyDescent="0.25">
      <c r="A123" s="3" t="s">
        <v>150</v>
      </c>
      <c r="B123" s="51" t="s">
        <v>151</v>
      </c>
      <c r="C123" s="35" t="s">
        <v>150</v>
      </c>
      <c r="D123" s="48">
        <v>44105</v>
      </c>
      <c r="E123" s="48">
        <v>600</v>
      </c>
      <c r="F123" s="49">
        <f t="shared" si="1"/>
        <v>1.360389978460492</v>
      </c>
      <c r="G123" s="2"/>
    </row>
    <row r="124" spans="1:7" ht="60" x14ac:dyDescent="0.25">
      <c r="B124" s="52" t="s">
        <v>214</v>
      </c>
      <c r="C124" s="53" t="s">
        <v>217</v>
      </c>
      <c r="D124" s="56">
        <f>D125+D126</f>
        <v>0</v>
      </c>
      <c r="E124" s="56">
        <f>E125+E126</f>
        <v>-1266.0999999999999</v>
      </c>
      <c r="F124" s="54" t="e">
        <f t="shared" si="1"/>
        <v>#DIV/0!</v>
      </c>
    </row>
    <row r="125" spans="1:7" ht="60" x14ac:dyDescent="0.25">
      <c r="B125" s="52" t="s">
        <v>214</v>
      </c>
      <c r="C125" s="53" t="s">
        <v>216</v>
      </c>
      <c r="D125" s="56"/>
      <c r="E125" s="56">
        <v>-1257.0999999999999</v>
      </c>
      <c r="F125" s="54" t="e">
        <f t="shared" si="1"/>
        <v>#DIV/0!</v>
      </c>
    </row>
    <row r="126" spans="1:7" ht="60" x14ac:dyDescent="0.25">
      <c r="B126" s="52" t="s">
        <v>214</v>
      </c>
      <c r="C126" s="53" t="s">
        <v>215</v>
      </c>
      <c r="D126" s="56"/>
      <c r="E126" s="56">
        <v>-9</v>
      </c>
      <c r="F126" s="55" t="e">
        <f t="shared" si="1"/>
        <v>#DIV/0!</v>
      </c>
    </row>
  </sheetData>
  <mergeCells count="11">
    <mergeCell ref="D2:F2"/>
    <mergeCell ref="D3:F3"/>
    <mergeCell ref="B5:F5"/>
    <mergeCell ref="A8:A9"/>
    <mergeCell ref="B8:B9"/>
    <mergeCell ref="C8:C9"/>
    <mergeCell ref="D8:D9"/>
    <mergeCell ref="A6:F6"/>
    <mergeCell ref="A7:F7"/>
    <mergeCell ref="E8:E9"/>
    <mergeCell ref="F8:F9"/>
  </mergeCells>
  <pageMargins left="1.1811023622047245" right="0.59055118110236227" top="0.78740157480314965" bottom="0.78740157480314965" header="0" footer="0"/>
  <pageSetup paperSize="9" scale="65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B89E3B-B747-41EE-9A19-F061A16B45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Пользователь Windows</cp:lastModifiedBy>
  <cp:lastPrinted>2025-07-07T10:06:38Z</cp:lastPrinted>
  <dcterms:created xsi:type="dcterms:W3CDTF">2021-02-22T11:26:44Z</dcterms:created>
  <dcterms:modified xsi:type="dcterms:W3CDTF">2025-07-07T10:07:20Z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SQR_INFO_ISP_BUDG_INC.XLT(2).xlsx</vt:lpwstr>
  </property>
  <property fmtid="{D5CDD505-2E9C-101B-9397-08002B2CF9AE}" pid="3" name="Название отчета">
    <vt:lpwstr>SQR_INFO_ISP_BUDG_INC.XLT(2).xlsx</vt:lpwstr>
  </property>
  <property fmtid="{D5CDD505-2E9C-101B-9397-08002B2CF9AE}" pid="4" name="Версия клиента">
    <vt:lpwstr>19.2.42.6030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