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_tc\Решение ЯГд от 21.04.2023 № 47\"/>
    </mc:Choice>
  </mc:AlternateContent>
  <xr:revisionPtr revIDLastSave="0" documentId="13_ncr:1_{28073041-F559-4BF0-928E-3C1CC1FC3AB9}" xr6:coauthVersionLast="45" xr6:coauthVersionMax="45" xr10:uidLastSave="{00000000-0000-0000-0000-000000000000}"/>
  <bookViews>
    <workbookView xWindow="-120" yWindow="-120" windowWidth="19440" windowHeight="14880" xr2:uid="{00000000-000D-0000-FFFF-FFFF00000000}"/>
  </bookViews>
  <sheets>
    <sheet name="Документ" sheetId="2" r:id="rId1"/>
  </sheets>
  <definedNames>
    <definedName name="_xlnm.Print_Titles" localSheetId="0">Документ!$9:$10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21" i="2" l="1"/>
  <c r="D121" i="2"/>
  <c r="D16" i="2"/>
  <c r="D20" i="2"/>
  <c r="D26" i="2"/>
  <c r="D44" i="2"/>
  <c r="D60" i="2"/>
  <c r="D63" i="2"/>
  <c r="E115" i="2"/>
  <c r="D115" i="2"/>
  <c r="F117" i="2"/>
  <c r="F116" i="2"/>
  <c r="E86" i="2" l="1"/>
  <c r="E81" i="2" s="1"/>
  <c r="D86" i="2"/>
  <c r="E63" i="2"/>
  <c r="F63" i="2" s="1"/>
  <c r="E68" i="2"/>
  <c r="D68" i="2"/>
  <c r="F88" i="2"/>
  <c r="F89" i="2"/>
  <c r="F90" i="2"/>
  <c r="F91" i="2"/>
  <c r="E100" i="2"/>
  <c r="E99" i="2" s="1"/>
  <c r="E96" i="2" s="1"/>
  <c r="D100" i="2"/>
  <c r="E107" i="2"/>
  <c r="D107" i="2"/>
  <c r="E111" i="2"/>
  <c r="D111" i="2"/>
  <c r="E60" i="2"/>
  <c r="E44" i="2"/>
  <c r="E26" i="2"/>
  <c r="E20" i="2"/>
  <c r="E16" i="2"/>
  <c r="F12" i="2"/>
  <c r="F14" i="2"/>
  <c r="F15" i="2"/>
  <c r="F17" i="2"/>
  <c r="F18" i="2"/>
  <c r="F19" i="2"/>
  <c r="F21" i="2"/>
  <c r="F22" i="2"/>
  <c r="F23" i="2"/>
  <c r="F24" i="2"/>
  <c r="F25" i="2"/>
  <c r="F27" i="2"/>
  <c r="F28" i="2"/>
  <c r="F29" i="2"/>
  <c r="F30" i="2"/>
  <c r="F31" i="2"/>
  <c r="F33" i="2"/>
  <c r="F34" i="2"/>
  <c r="F35" i="2"/>
  <c r="F36" i="2"/>
  <c r="F37" i="2"/>
  <c r="F38" i="2"/>
  <c r="F39" i="2"/>
  <c r="F40" i="2"/>
  <c r="F41" i="2"/>
  <c r="F42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1" i="2"/>
  <c r="F62" i="2"/>
  <c r="F64" i="2"/>
  <c r="F65" i="2"/>
  <c r="F66" i="2"/>
  <c r="F67" i="2"/>
  <c r="F69" i="2"/>
  <c r="F70" i="2"/>
  <c r="F71" i="2"/>
  <c r="F72" i="2"/>
  <c r="F73" i="2"/>
  <c r="F74" i="2"/>
  <c r="F75" i="2"/>
  <c r="F76" i="2"/>
  <c r="F77" i="2"/>
  <c r="F78" i="2"/>
  <c r="F79" i="2"/>
  <c r="F80" i="2"/>
  <c r="F82" i="2"/>
  <c r="F83" i="2"/>
  <c r="F84" i="2"/>
  <c r="F85" i="2"/>
  <c r="F94" i="2"/>
  <c r="F97" i="2"/>
  <c r="F98" i="2"/>
  <c r="F101" i="2"/>
  <c r="F102" i="2"/>
  <c r="F103" i="2"/>
  <c r="F104" i="2"/>
  <c r="F105" i="2"/>
  <c r="F106" i="2"/>
  <c r="F107" i="2"/>
  <c r="F108" i="2"/>
  <c r="F109" i="2"/>
  <c r="F110" i="2"/>
  <c r="F112" i="2"/>
  <c r="F113" i="2"/>
  <c r="F114" i="2"/>
  <c r="F115" i="2"/>
  <c r="F118" i="2"/>
  <c r="F119" i="2"/>
  <c r="F120" i="2"/>
  <c r="F121" i="2"/>
  <c r="F122" i="2"/>
  <c r="F111" i="2" l="1"/>
  <c r="F100" i="2"/>
  <c r="D99" i="2"/>
  <c r="D96" i="2" s="1"/>
  <c r="E95" i="2"/>
  <c r="F96" i="2"/>
  <c r="F99" i="2"/>
  <c r="F60" i="2"/>
  <c r="E13" i="2"/>
  <c r="F68" i="2"/>
  <c r="F44" i="2"/>
  <c r="F20" i="2"/>
  <c r="F32" i="2"/>
  <c r="F26" i="2"/>
  <c r="F16" i="2"/>
  <c r="E11" i="2" l="1"/>
  <c r="D95" i="2"/>
  <c r="F95" i="2" s="1"/>
  <c r="D81" i="2"/>
  <c r="D13" i="2" s="1"/>
  <c r="F86" i="2"/>
  <c r="F81" i="2" l="1"/>
  <c r="D11" i="2" l="1"/>
  <c r="F11" i="2" s="1"/>
  <c r="F13" i="2"/>
</calcChain>
</file>

<file path=xl/sharedStrings.xml><?xml version="1.0" encoding="utf-8"?>
<sst xmlns="http://schemas.openxmlformats.org/spreadsheetml/2006/main" count="319" uniqueCount="206">
  <si>
    <t/>
  </si>
  <si>
    <t>Наименование показателя</t>
  </si>
  <si>
    <t>Код</t>
  </si>
  <si>
    <t>% исполнения</t>
  </si>
  <si>
    <t>00000000000000000000</t>
  </si>
  <si>
    <t xml:space="preserve">                Неизвестное поступление</t>
  </si>
  <si>
    <t>00010000000000000000</t>
  </si>
  <si>
    <t>00010100000000000000</t>
  </si>
  <si>
    <t xml:space="preserve">          </t>
  </si>
  <si>
    <t xml:space="preserve">            </t>
  </si>
  <si>
    <t>18210102050012100110</t>
  </si>
  <si>
    <t xml:space="preserve">                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</si>
  <si>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00010300000000000000</t>
  </si>
  <si>
    <t>00010302000000000000</t>
  </si>
  <si>
    <t xml:space="preserve">              </t>
  </si>
  <si>
    <t>00010302261000000000</t>
  </si>
  <si>
    <t>10010302261010000110</t>
  </si>
  <si>
    <t xml:space="preserve">               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</si>
  <si>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00010500000000000000</t>
  </si>
  <si>
    <t>00010503000000000000</t>
  </si>
  <si>
    <t>18210503010011000110</t>
  </si>
  <si>
    <t xml:space="preserve">                Единый сельскохозяйственный налог</t>
  </si>
  <si>
    <t>18210503010012100110</t>
  </si>
  <si>
    <t>18210503010013000110</t>
  </si>
  <si>
    <t xml:space="preserve">                Суммы денежных взысканий (штрафов) по соответствующему платежу согласно законодательству Российской Федерации</t>
  </si>
  <si>
    <t>18210503010014000110</t>
  </si>
  <si>
    <t>00010600000000000000</t>
  </si>
  <si>
    <t>00010601000000000000</t>
  </si>
  <si>
    <t>18210601030130000110</t>
  </si>
  <si>
    <t xml:space="preserve">                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</si>
  <si>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18210601030131000110</t>
  </si>
  <si>
    <t>18210601030132100110</t>
  </si>
  <si>
    <t>18210601030134000110</t>
  </si>
  <si>
    <t>00010606000000000000</t>
  </si>
  <si>
    <t>00010606030000000000</t>
  </si>
  <si>
    <t>00010606033000000000</t>
  </si>
  <si>
    <t>18210606033131000110</t>
  </si>
  <si>
    <t xml:space="preserve">                Земельный налог с организаций, обладающих земельным участком, расположенным в границах городских поселений</t>
  </si>
  <si>
    <t>18210606033132100110</t>
  </si>
  <si>
    <t>18210606033133000110</t>
  </si>
  <si>
    <t>00010606040000000000</t>
  </si>
  <si>
    <t>00010606043000000000</t>
  </si>
  <si>
    <t>18210606043131000110</t>
  </si>
  <si>
    <t xml:space="preserve">                Земельный налог с физических лиц, обладающих земельным участком, расположенным в границах городских поселений</t>
  </si>
  <si>
    <t>18210606043132100110</t>
  </si>
  <si>
    <t>18210606043133000110</t>
  </si>
  <si>
    <t>00011100000000000000</t>
  </si>
  <si>
    <t>00011105000000000000</t>
  </si>
  <si>
    <t>00011105010000000000</t>
  </si>
  <si>
    <t>00011105013000000000</t>
  </si>
  <si>
    <t xml:space="preserve">              Доходы, получаемые в виде арендной платы за земельные участки
</t>
  </si>
  <si>
    <t>98011105013130000120</t>
  </si>
  <si>
    <t xml:space="preserve">              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</si>
  <si>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00011105020000000000</t>
  </si>
  <si>
    <t>00011105025000000000</t>
  </si>
  <si>
    <t>98011105025130000120</t>
  </si>
  <si>
    <t xml:space="preserve">                Доходы, полученные в виде арендной платы, а также 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автономных учреждений, а также земельных участков</t>
  </si>
  <si>
    <t>00011105070000000000</t>
  </si>
  <si>
    <t>00011105075000000000</t>
  </si>
  <si>
    <t>98011105075130000120</t>
  </si>
  <si>
    <t xml:space="preserve">                Доходы от сдачи в аренду имущества, составляющего казну городских поселений (за исключением земельных участков)</t>
  </si>
  <si>
    <t>00011107000000000000</t>
  </si>
  <si>
    <t>00011107010000000000</t>
  </si>
  <si>
    <t>00011107015000000000</t>
  </si>
  <si>
    <t>98011107015130000120</t>
  </si>
  <si>
    <t xml:space="preserve">                Доходы от перечисления прибыли, остающейся после уплатыналогов и иных обязательных платежей муниципальных унитарных предприятий, созданных городскими поселениями</t>
  </si>
  <si>
    <t>00011109000000000000</t>
  </si>
  <si>
    <t>00011109040000000000</t>
  </si>
  <si>
    <t>00011109045000000000</t>
  </si>
  <si>
    <t>98011109045130000120</t>
  </si>
  <si>
    <t>00011400000000000000</t>
  </si>
  <si>
    <t>00011402000000000000</t>
  </si>
  <si>
    <t xml:space="preserve">          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</si>
  <si>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00011406000000000000</t>
  </si>
  <si>
    <t xml:space="preserve">          Доходы от продажи земельных участков, находящихся в государственной и муниципальной собственности</t>
  </si>
  <si>
    <t>00011406010000000000</t>
  </si>
  <si>
    <t xml:space="preserve">            Доходы от продажи земельных участков, государственная собственность на которые не разграничена</t>
  </si>
  <si>
    <t>98011406313130000430</t>
  </si>
  <si>
    <t xml:space="preserve">                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</si>
  <si>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00011600000000000000</t>
  </si>
  <si>
    <t xml:space="preserve">        ШТРАФЫ, САНКЦИИ, ВОЗМЕЩЕНИЕ УЩЕРБА</t>
  </si>
  <si>
    <t>00011607000000000000</t>
  </si>
  <si>
    <t>00011607010000000000</t>
  </si>
  <si>
    <t xml:space="preserve">            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</si>
  <si>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98011607010130000140</t>
  </si>
  <si>
    <t xml:space="preserve">                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</si>
  <si>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00011607090000000000</t>
  </si>
  <si>
    <t xml:space="preserve">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</si>
  <si>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98011607090130000140</t>
  </si>
  <si>
    <t xml:space="preserve">                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</si>
  <si>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00011610000000000000</t>
  </si>
  <si>
    <t xml:space="preserve">          Платежи в целях возмещения причиненного ущерба (убытков)</t>
  </si>
  <si>
    <t>00011610030000000000</t>
  </si>
  <si>
    <t>00011610032000000000</t>
  </si>
  <si>
    <t>98011610032130000140</t>
  </si>
  <si>
    <t xml:space="preserve">                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</si>
  <si>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00011610120000000000</t>
  </si>
  <si>
    <t xml:space="preserve">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</si>
  <si>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00011610123000000000</t>
  </si>
  <si>
    <t>18211610123010131140</t>
  </si>
  <si>
    <t xml:space="preserve">                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</si>
  <si>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00011700000000000000</t>
  </si>
  <si>
    <t xml:space="preserve">        ПРОЧИЕ НЕНАЛОГОВЫЕ ДОХОДЫ</t>
  </si>
  <si>
    <t>00011701000000000000</t>
  </si>
  <si>
    <t xml:space="preserve">          Невыясненные поступления</t>
  </si>
  <si>
    <t>00011701050000000000</t>
  </si>
  <si>
    <t>91211701050130000180</t>
  </si>
  <si>
    <t>98011701050130000180</t>
  </si>
  <si>
    <t>00011705000000000000</t>
  </si>
  <si>
    <t xml:space="preserve">          Прочие неналоговые доходы</t>
  </si>
  <si>
    <t>00011705050000000000</t>
  </si>
  <si>
    <t>98011705050130000180</t>
  </si>
  <si>
    <t xml:space="preserve">                Прочие неналоговые доходы бюджетов городских поселений</t>
  </si>
  <si>
    <t>00020000000000000000</t>
  </si>
  <si>
    <t xml:space="preserve">      БЕЗВОЗМЕЗДНЫЕ ПОСТУПЛЕНИЯ</t>
  </si>
  <si>
    <t>00020200000000000000</t>
  </si>
  <si>
    <t xml:space="preserve">        БЕЗВОЗМЕЗДНЫЕ ПОСТУПЛЕНИЯ ОТ ДРУГИХ БЮДЖЕТОВ БЮДЖЕТНОЙ СИСТЕМЫ РОССИЙСКОЙ ФЕДЕРАЦИИ</t>
  </si>
  <si>
    <t>00020215000000000000</t>
  </si>
  <si>
    <t>00020215002000000000</t>
  </si>
  <si>
    <t>98020215002130000150</t>
  </si>
  <si>
    <t>00020225000000000000</t>
  </si>
  <si>
    <t>00020225550000000000</t>
  </si>
  <si>
    <t>00020225555000000000</t>
  </si>
  <si>
    <t xml:space="preserve">              Субсидии бюджетам на реализацию программ формирования современной городской среды</t>
  </si>
  <si>
    <t>98020225555130000150</t>
  </si>
  <si>
    <t xml:space="preserve">               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</si>
  <si>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00020225570000000000</t>
  </si>
  <si>
    <t>00020225576000000000</t>
  </si>
  <si>
    <t xml:space="preserve">              Субсидии бюджетам на обеспечение комплексного развития сельских территорий</t>
  </si>
  <si>
    <t>98020225576130000150</t>
  </si>
  <si>
    <t xml:space="preserve">                Субсидии бюджетам городских поселений на обеспечение комплексного развития сельских территорий</t>
  </si>
  <si>
    <t>00020229000000000000</t>
  </si>
  <si>
    <t xml:space="preserve">          Субсидии бюджетам за счет средств резервного фонда Президента Российской Федерации</t>
  </si>
  <si>
    <t>00020229990000000000</t>
  </si>
  <si>
    <t>00020229999000000000</t>
  </si>
  <si>
    <t xml:space="preserve">              Прочие субсидии</t>
  </si>
  <si>
    <t>98020229999130000150</t>
  </si>
  <si>
    <t xml:space="preserve">                Прочие субсидии бюджетам городских поселений</t>
  </si>
  <si>
    <t>00020230000000000000</t>
  </si>
  <si>
    <t xml:space="preserve">          Субвенции бюджетам бюджетной системы Российской Федерации</t>
  </si>
  <si>
    <t>00020230020000000000</t>
  </si>
  <si>
    <t>00020230024000000000</t>
  </si>
  <si>
    <t xml:space="preserve">              Субвенции местным бюджетам на выполнение передаваемых полномочий субъектов Российской Федерации</t>
  </si>
  <si>
    <t>98020230024130000150</t>
  </si>
  <si>
    <t xml:space="preserve">                Субвенции бюджетам городских поселений на выполнение передаваемых полномочий субъектов Российской Федерации</t>
  </si>
  <si>
    <t>00020249000000000000</t>
  </si>
  <si>
    <t>00020249990000000000</t>
  </si>
  <si>
    <t>00020249999000000000</t>
  </si>
  <si>
    <t xml:space="preserve">              Прочие межбюджетные трансферты, передаваемые бюджетам</t>
  </si>
  <si>
    <t>98020249999130000150</t>
  </si>
  <si>
    <t xml:space="preserve">                Прочие межбюджетные трансферты, передаваемые бюджетам городских поселений</t>
  </si>
  <si>
    <t>00020700000000000000</t>
  </si>
  <si>
    <t xml:space="preserve">        ПРОЧИЕ БЕЗВОЗМЕЗДНЫЕ ПОСТУПЛЕНИЯ</t>
  </si>
  <si>
    <t>98020705030130000150</t>
  </si>
  <si>
    <t xml:space="preserve">                Прочие безвозмездные поступления в бюджеты городских поселений</t>
  </si>
  <si>
    <t>ИТОГО ДОХОДОВ</t>
  </si>
  <si>
    <t>Приложение 1</t>
  </si>
  <si>
    <t xml:space="preserve">к решению Яранской городской  Думы  </t>
  </si>
  <si>
    <t>Яранского городского поселения</t>
  </si>
  <si>
    <t>Утверждено (тыс.рублей)</t>
  </si>
  <si>
    <t>Исполнено (тыс.рублей)</t>
  </si>
  <si>
    <t>АКЦИЗЫ НА НЕФТЕПРОДУКТЫ</t>
  </si>
  <si>
    <t>ЕСХН</t>
  </si>
  <si>
    <t>НАЛОГОВЫЕ И НЕНАЛОГОВЫЕ ДОХОДЫ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</si>
  <si>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</si>
  <si>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</si>
  <si>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</si>
  <si>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НАЛОГИ НА ИМУЩЕСТВО</t>
  </si>
  <si>
    <t>Налог на имущество физических лиц</t>
  </si>
  <si>
    <t>Земельный налог</t>
  </si>
  <si>
    <t>Земельный налог с организаций</t>
  </si>
  <si>
    <t>Земельный налог с физических лиц</t>
  </si>
  <si>
    <t xml:space="preserve"> ДОХОДЫ ОТ ИСПОЛЬЗОВАНИЯ ИМУЩЕСТВА, НАХОДЯЩЕГОСЯ В ГОСУДАРСТВЕННОЙ И МУНИЦИПАЛЬНОЙ СОБСТВЕННОСТИ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</si>
  <si>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</si>
  <si>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</si>
  <si>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</si>
  <si>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 от сдачи в аренду имущества. составляющнго государственную (муниципальную) казну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</si>
  <si>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</si>
  <si>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</si>
  <si>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</si>
  <si>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ДОХОДЫ ОТ ПРОДАЖИ МАТЕРИАЛЬНЫХ И НЕМАТЕРИАЛЬНЫХ АКТИВОВ</t>
  </si>
  <si>
    <t>Доходы бюджета поселения по кодам классификации доходов бюджетов поселений за 2021 год</t>
  </si>
  <si>
    <t>ДОХОДЫ ОТ ОКАЗАНИЯ ПЛАТНЫХ УСЛУГ (РАБОТ) И КОМПЕНСАЦИИ ЗАТРАТ ГОСУДАРСТВА</t>
  </si>
  <si>
    <t>000 1 13 01000 00 0000 130</t>
  </si>
  <si>
    <t>Доходы от оказания платных услуг (работ)</t>
  </si>
  <si>
    <t>Доходы от компенсации затрат государства</t>
  </si>
  <si>
    <t>00011300000000000000</t>
  </si>
  <si>
    <t>00011302000000000000</t>
  </si>
  <si>
    <t>Иные межбюджетные трансферты</t>
  </si>
  <si>
    <t xml:space="preserve">            Прочие межбюджетные трансферты, передаваемые бюджетам городских поселений</t>
  </si>
  <si>
    <t xml:space="preserve">            Субвенции бюджетам городских поселений на выполнение передаваемых полномочий субъектов Российской Федерации</t>
  </si>
  <si>
    <t xml:space="preserve">      Прочие субсидии      </t>
  </si>
  <si>
    <t xml:space="preserve">             Субсидии бюджетам городских поселений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</si>
  <si>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>Субсидии бюджетам бюджетной системы Российской Федерации</t>
  </si>
  <si>
    <t>980 2 02 02000 00 0000 000</t>
  </si>
  <si>
    <t>Инициативные платежи, зачисляемые в бюджеты городских поселений</t>
  </si>
  <si>
    <t xml:space="preserve">980 1 17 15030 13 0003 150
</t>
  </si>
  <si>
    <t xml:space="preserve">980 1 17 15030 13 0004 150
</t>
  </si>
  <si>
    <t xml:space="preserve">980 1 17 15030 13 0005 150
</t>
  </si>
  <si>
    <t>00011601000000000000</t>
  </si>
  <si>
    <t xml:space="preserve"> Земельный налог (по обязательствам, возникшим до 1 января 2006 года), мобилизуемый на территориях городских поселений</t>
  </si>
  <si>
    <t xml:space="preserve">980 1 17 15030 13 0007 150
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</si>
  <si>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</si>
  <si>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 xml:space="preserve">98020245424130000 
</t>
  </si>
  <si>
    <t>Межбюджетные трансферты, передаваемые бюджетам городских поселений на финансирование дорожной деятельности в отношении автомобильных дорог общего пользования регионального или межмуниципального, местного значения</t>
  </si>
  <si>
    <t>от 21.04.2023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</si>
</sst>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indexed="8"/>
      <name val="Times New Roman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99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3">
    <xf numFmtId="0" fontId="0" fillId="0" borderId="0"/>
    <xf numFmtId="0" fontId="1" fillId="0" borderId="1">
      <alignment horizontal="left"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2">
      <alignment horizontal="center" vertical="center" wrapText="1"/>
    </xf>
    <xf numFmtId="0" fontId="1" fillId="0" borderId="3">
      <alignment horizontal="center" vertical="center" wrapText="1"/>
    </xf>
    <xf numFmtId="1" fontId="1" fillId="0" borderId="2">
      <alignment horizontal="center" vertical="top" shrinkToFit="1"/>
    </xf>
    <xf numFmtId="0" fontId="1" fillId="0" borderId="2">
      <alignment horizontal="left" vertical="top" wrapText="1"/>
    </xf>
    <xf numFmtId="0" fontId="1" fillId="0" borderId="2">
      <alignment horizontal="center" vertical="top" wrapText="1"/>
    </xf>
    <xf numFmtId="4" fontId="3" fillId="2" borderId="2">
      <alignment horizontal="right" vertical="top" shrinkToFit="1"/>
    </xf>
    <xf numFmtId="10" fontId="3" fillId="2" borderId="2">
      <alignment horizontal="center" vertical="top" shrinkToFit="1"/>
    </xf>
    <xf numFmtId="1" fontId="3" fillId="0" borderId="2">
      <alignment horizontal="left" vertical="top" shrinkToFit="1"/>
    </xf>
    <xf numFmtId="1" fontId="3" fillId="0" borderId="4">
      <alignment horizontal="left" vertical="top" shrinkToFit="1"/>
    </xf>
    <xf numFmtId="4" fontId="3" fillId="3" borderId="2">
      <alignment horizontal="right" vertical="top" shrinkToFit="1"/>
    </xf>
    <xf numFmtId="10" fontId="3" fillId="3" borderId="2">
      <alignment horizontal="center" vertical="top" shrinkToFit="1"/>
    </xf>
    <xf numFmtId="0" fontId="4" fillId="0" borderId="0"/>
    <xf numFmtId="0" fontId="4" fillId="0" borderId="0"/>
    <xf numFmtId="0" fontId="4" fillId="0" borderId="0"/>
    <xf numFmtId="0" fontId="1" fillId="0" borderId="1"/>
    <xf numFmtId="0" fontId="1" fillId="0" borderId="1"/>
    <xf numFmtId="0" fontId="1" fillId="4" borderId="1"/>
    <xf numFmtId="4" fontId="1" fillId="0" borderId="2">
      <alignment horizontal="right" vertical="top" shrinkToFit="1"/>
    </xf>
    <xf numFmtId="10" fontId="1" fillId="0" borderId="2">
      <alignment horizontal="center" vertical="top" shrinkToFit="1"/>
    </xf>
    <xf numFmtId="0" fontId="1" fillId="4" borderId="1">
      <alignment horizontal="left"/>
    </xf>
    <xf numFmtId="0" fontId="9" fillId="0" borderId="1"/>
  </cellStyleXfs>
  <cellXfs count="55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1" fontId="1" fillId="0" borderId="2" xfId="14" applyNumberFormat="1" applyProtection="1">
      <alignment horizontal="center" vertical="top" shrinkToFit="1"/>
    </xf>
    <xf numFmtId="0" fontId="1" fillId="0" borderId="2" xfId="15" applyNumberFormat="1" applyProtection="1">
      <alignment horizontal="left" vertical="top" wrapText="1"/>
    </xf>
    <xf numFmtId="0" fontId="5" fillId="0" borderId="0" xfId="0" applyFont="1" applyProtection="1">
      <protection locked="0"/>
    </xf>
    <xf numFmtId="1" fontId="8" fillId="0" borderId="6" xfId="19" applyNumberFormat="1" applyFont="1" applyBorder="1" applyAlignment="1" applyProtection="1">
      <alignment vertical="top" shrinkToFit="1"/>
    </xf>
    <xf numFmtId="1" fontId="8" fillId="0" borderId="6" xfId="19" applyFont="1" applyBorder="1" applyAlignment="1">
      <alignment vertical="top" shrinkToFit="1"/>
    </xf>
    <xf numFmtId="0" fontId="5" fillId="5" borderId="0" xfId="0" applyFont="1" applyFill="1" applyProtection="1">
      <protection locked="0"/>
    </xf>
    <xf numFmtId="164" fontId="3" fillId="5" borderId="6" xfId="22" applyNumberFormat="1" applyFill="1" applyBorder="1" applyAlignment="1" applyProtection="1">
      <alignment horizontal="right" vertical="top" shrinkToFit="1"/>
    </xf>
    <xf numFmtId="164" fontId="3" fillId="5" borderId="2" xfId="17" applyNumberFormat="1" applyFill="1" applyProtection="1">
      <alignment horizontal="right" vertical="top" shrinkToFit="1"/>
    </xf>
    <xf numFmtId="0" fontId="0" fillId="5" borderId="0" xfId="0" applyFill="1" applyProtection="1">
      <protection locked="0"/>
    </xf>
    <xf numFmtId="11" fontId="10" fillId="5" borderId="14" xfId="32" applyNumberFormat="1" applyFont="1" applyFill="1" applyBorder="1" applyAlignment="1">
      <alignment horizontal="left" vertical="top" wrapText="1"/>
    </xf>
    <xf numFmtId="11" fontId="6" fillId="5" borderId="14" xfId="32" applyNumberFormat="1" applyFont="1" applyFill="1" applyBorder="1" applyAlignment="1">
      <alignment horizontal="left" vertical="top" wrapText="1"/>
    </xf>
    <xf numFmtId="11" fontId="6" fillId="5" borderId="6" xfId="32" applyNumberFormat="1" applyFont="1" applyFill="1" applyBorder="1" applyAlignment="1">
      <alignment horizontal="left" vertical="top" wrapText="1"/>
    </xf>
    <xf numFmtId="0" fontId="6" fillId="5" borderId="1" xfId="1" applyFont="1" applyFill="1" applyBorder="1" applyAlignment="1">
      <alignment horizontal="left" wrapText="1"/>
    </xf>
    <xf numFmtId="0" fontId="8" fillId="0" borderId="1" xfId="3" applyNumberFormat="1" applyFont="1" applyBorder="1" applyAlignment="1" applyProtection="1">
      <alignment wrapText="1"/>
    </xf>
    <xf numFmtId="0" fontId="7" fillId="0" borderId="1" xfId="1" applyNumberFormat="1" applyFont="1" applyBorder="1" applyAlignment="1" applyProtection="1">
      <alignment wrapText="1"/>
    </xf>
    <xf numFmtId="0" fontId="7" fillId="0" borderId="1" xfId="1" applyNumberFormat="1" applyFont="1" applyBorder="1" applyProtection="1">
      <alignment horizontal="left" wrapText="1"/>
    </xf>
    <xf numFmtId="1" fontId="7" fillId="0" borderId="8" xfId="14" applyNumberFormat="1" applyFont="1" applyBorder="1" applyProtection="1">
      <alignment horizontal="center" vertical="top" shrinkToFit="1"/>
    </xf>
    <xf numFmtId="4" fontId="8" fillId="5" borderId="6" xfId="21" applyNumberFormat="1" applyFont="1" applyFill="1" applyBorder="1" applyProtection="1">
      <alignment horizontal="right" vertical="top" shrinkToFit="1"/>
    </xf>
    <xf numFmtId="4" fontId="8" fillId="5" borderId="6" xfId="22" applyNumberFormat="1" applyFont="1" applyFill="1" applyBorder="1" applyAlignment="1" applyProtection="1">
      <alignment horizontal="right" vertical="top" shrinkToFit="1"/>
    </xf>
    <xf numFmtId="1" fontId="7" fillId="0" borderId="2" xfId="14" applyNumberFormat="1" applyFont="1" applyProtection="1">
      <alignment horizontal="center" vertical="top" shrinkToFit="1"/>
    </xf>
    <xf numFmtId="0" fontId="7" fillId="0" borderId="5" xfId="15" applyNumberFormat="1" applyFont="1" applyBorder="1" applyProtection="1">
      <alignment horizontal="left" vertical="top" wrapText="1"/>
    </xf>
    <xf numFmtId="1" fontId="7" fillId="0" borderId="5" xfId="14" applyNumberFormat="1" applyFont="1" applyBorder="1" applyProtection="1">
      <alignment horizontal="center" vertical="top" shrinkToFit="1"/>
    </xf>
    <xf numFmtId="4" fontId="8" fillId="5" borderId="5" xfId="17" applyNumberFormat="1" applyFont="1" applyFill="1" applyBorder="1" applyProtection="1">
      <alignment horizontal="right" vertical="top" shrinkToFit="1"/>
    </xf>
    <xf numFmtId="0" fontId="7" fillId="0" borderId="2" xfId="15" applyNumberFormat="1" applyFont="1" applyProtection="1">
      <alignment horizontal="left" vertical="top" wrapText="1"/>
    </xf>
    <xf numFmtId="4" fontId="8" fillId="5" borderId="2" xfId="17" applyNumberFormat="1" applyFont="1" applyFill="1" applyProtection="1">
      <alignment horizontal="right" vertical="top" shrinkToFit="1"/>
    </xf>
    <xf numFmtId="0" fontId="7" fillId="0" borderId="2" xfId="15" applyNumberFormat="1" applyFont="1" applyAlignment="1" applyProtection="1">
      <alignment vertical="top" wrapText="1"/>
    </xf>
    <xf numFmtId="1" fontId="7" fillId="0" borderId="2" xfId="14" applyNumberFormat="1" applyFont="1" applyAlignment="1" applyProtection="1">
      <alignment horizontal="center" vertical="top" shrinkToFit="1"/>
    </xf>
    <xf numFmtId="49" fontId="6" fillId="5" borderId="6" xfId="32" applyNumberFormat="1" applyFont="1" applyFill="1" applyBorder="1" applyAlignment="1">
      <alignment horizontal="center" vertical="top"/>
    </xf>
    <xf numFmtId="49" fontId="7" fillId="0" borderId="2" xfId="14" applyNumberFormat="1" applyFont="1" applyProtection="1">
      <alignment horizontal="center" vertical="top" shrinkToFit="1"/>
    </xf>
    <xf numFmtId="49" fontId="6" fillId="5" borderId="6" xfId="32" applyNumberFormat="1" applyFont="1" applyFill="1" applyBorder="1" applyAlignment="1">
      <alignment horizontal="center" vertical="top" wrapText="1"/>
    </xf>
    <xf numFmtId="0" fontId="11" fillId="5" borderId="15" xfId="0" applyFont="1" applyFill="1" applyBorder="1" applyAlignment="1">
      <alignment horizontal="justify" vertical="top"/>
    </xf>
    <xf numFmtId="1" fontId="8" fillId="0" borderId="2" xfId="14" applyNumberFormat="1" applyFont="1" applyProtection="1">
      <alignment horizontal="center" vertical="top" shrinkToFit="1"/>
    </xf>
    <xf numFmtId="1" fontId="7" fillId="0" borderId="2" xfId="14" applyNumberFormat="1" applyFont="1" applyAlignment="1" applyProtection="1">
      <alignment horizontal="center" vertical="top" wrapText="1" shrinkToFit="1"/>
    </xf>
    <xf numFmtId="0" fontId="6" fillId="5" borderId="1" xfId="1" applyFont="1" applyFill="1" applyBorder="1" applyAlignment="1">
      <alignment horizontal="left" wrapText="1"/>
    </xf>
    <xf numFmtId="0" fontId="6" fillId="5" borderId="1" xfId="1" applyFont="1" applyFill="1" applyBorder="1" applyAlignment="1">
      <alignment horizontal="left" vertical="top" wrapText="1"/>
    </xf>
    <xf numFmtId="0" fontId="8" fillId="0" borderId="1" xfId="1" applyNumberFormat="1" applyFont="1" applyAlignment="1" applyProtection="1">
      <alignment horizontal="center" wrapText="1"/>
    </xf>
    <xf numFmtId="0" fontId="7" fillId="0" borderId="7" xfId="6" applyNumberFormat="1" applyFont="1" applyBorder="1" applyProtection="1">
      <alignment horizontal="center" vertical="center" wrapText="1"/>
    </xf>
    <xf numFmtId="0" fontId="7" fillId="0" borderId="8" xfId="6" applyFont="1" applyBorder="1">
      <alignment horizontal="center" vertical="center" wrapText="1"/>
    </xf>
    <xf numFmtId="0" fontId="8" fillId="0" borderId="6" xfId="7" applyNumberFormat="1" applyFont="1" applyBorder="1" applyProtection="1">
      <alignment horizontal="center" vertical="center" wrapText="1"/>
    </xf>
    <xf numFmtId="0" fontId="8" fillId="0" borderId="9" xfId="7" applyFont="1" applyBorder="1">
      <alignment horizontal="center" vertical="center" wrapText="1"/>
    </xf>
    <xf numFmtId="0" fontId="8" fillId="0" borderId="6" xfId="8" applyNumberFormat="1" applyFont="1" applyBorder="1" applyProtection="1">
      <alignment horizontal="center" vertical="center" wrapText="1"/>
    </xf>
    <xf numFmtId="0" fontId="8" fillId="0" borderId="9" xfId="8" applyFont="1" applyBorder="1">
      <alignment horizontal="center" vertical="center" wrapText="1"/>
    </xf>
    <xf numFmtId="0" fontId="8" fillId="5" borderId="11" xfId="12" applyNumberFormat="1" applyFont="1" applyFill="1" applyBorder="1" applyAlignment="1" applyProtection="1">
      <alignment horizontal="center" vertical="center" wrapText="1"/>
    </xf>
    <xf numFmtId="0" fontId="8" fillId="5" borderId="12" xfId="12" applyNumberFormat="1" applyFont="1" applyFill="1" applyBorder="1" applyAlignment="1" applyProtection="1">
      <alignment horizontal="center" vertical="center" wrapText="1"/>
    </xf>
    <xf numFmtId="0" fontId="8" fillId="0" borderId="1" xfId="4" applyNumberFormat="1" applyFont="1" applyBorder="1" applyProtection="1">
      <alignment horizontal="center"/>
    </xf>
    <xf numFmtId="0" fontId="8" fillId="0" borderId="1" xfId="4" applyFont="1" applyBorder="1">
      <alignment horizontal="center"/>
    </xf>
    <xf numFmtId="0" fontId="7" fillId="0" borderId="1" xfId="5" applyNumberFormat="1" applyFont="1" applyBorder="1" applyProtection="1">
      <alignment horizontal="right"/>
    </xf>
    <xf numFmtId="0" fontId="7" fillId="0" borderId="1" xfId="5" applyFont="1" applyBorder="1">
      <alignment horizontal="right"/>
    </xf>
    <xf numFmtId="0" fontId="8" fillId="5" borderId="10" xfId="13" applyNumberFormat="1" applyFont="1" applyFill="1" applyBorder="1" applyAlignment="1" applyProtection="1">
      <alignment horizontal="center" vertical="center" wrapText="1"/>
    </xf>
    <xf numFmtId="0" fontId="8" fillId="5" borderId="13" xfId="13" applyNumberFormat="1" applyFont="1" applyFill="1" applyBorder="1" applyAlignment="1" applyProtection="1">
      <alignment horizontal="center" vertical="center" wrapText="1"/>
    </xf>
    <xf numFmtId="0" fontId="8" fillId="5" borderId="10" xfId="12" applyNumberFormat="1" applyFont="1" applyFill="1" applyBorder="1" applyAlignment="1" applyProtection="1">
      <alignment horizontal="center" vertical="center" wrapText="1"/>
    </xf>
    <xf numFmtId="0" fontId="8" fillId="5" borderId="13" xfId="12" applyNumberFormat="1" applyFont="1" applyFill="1" applyBorder="1" applyAlignment="1" applyProtection="1">
      <alignment horizontal="center" vertical="center" wrapText="1"/>
    </xf>
  </cellXfs>
  <cellStyles count="33">
    <cellStyle name="br" xfId="25" xr:uid="{00000000-0005-0000-0000-000000000000}"/>
    <cellStyle name="col" xfId="24" xr:uid="{00000000-0005-0000-0000-000001000000}"/>
    <cellStyle name="style0" xfId="26" xr:uid="{00000000-0005-0000-0000-000002000000}"/>
    <cellStyle name="td" xfId="27" xr:uid="{00000000-0005-0000-0000-000003000000}"/>
    <cellStyle name="tr" xfId="23" xr:uid="{00000000-0005-0000-0000-000004000000}"/>
    <cellStyle name="xl21" xfId="28" xr:uid="{00000000-0005-0000-0000-000005000000}"/>
    <cellStyle name="xl22" xfId="6" xr:uid="{00000000-0005-0000-0000-000006000000}"/>
    <cellStyle name="xl23" xfId="14" xr:uid="{00000000-0005-0000-0000-000007000000}"/>
    <cellStyle name="xl24" xfId="2" xr:uid="{00000000-0005-0000-0000-000008000000}"/>
    <cellStyle name="xl25" xfId="7" xr:uid="{00000000-0005-0000-0000-000009000000}"/>
    <cellStyle name="xl26" xfId="16" xr:uid="{00000000-0005-0000-0000-00000A000000}"/>
    <cellStyle name="xl27" xfId="8" xr:uid="{00000000-0005-0000-0000-00000B000000}"/>
    <cellStyle name="xl28" xfId="9" xr:uid="{00000000-0005-0000-0000-00000C000000}"/>
    <cellStyle name="xl29" xfId="10" xr:uid="{00000000-0005-0000-0000-00000D000000}"/>
    <cellStyle name="xl30" xfId="12" xr:uid="{00000000-0005-0000-0000-00000E000000}"/>
    <cellStyle name="xl31" xfId="11" xr:uid="{00000000-0005-0000-0000-00000F000000}"/>
    <cellStyle name="xl32" xfId="19" xr:uid="{00000000-0005-0000-0000-000010000000}"/>
    <cellStyle name="xl33" xfId="20" xr:uid="{00000000-0005-0000-0000-000011000000}"/>
    <cellStyle name="xl34" xfId="29" xr:uid="{00000000-0005-0000-0000-000012000000}"/>
    <cellStyle name="xl35" xfId="21" xr:uid="{00000000-0005-0000-0000-000013000000}"/>
    <cellStyle name="xl36" xfId="1" xr:uid="{00000000-0005-0000-0000-000014000000}"/>
    <cellStyle name="xl37" xfId="13" xr:uid="{00000000-0005-0000-0000-000015000000}"/>
    <cellStyle name="xl38" xfId="30" xr:uid="{00000000-0005-0000-0000-000016000000}"/>
    <cellStyle name="xl39" xfId="22" xr:uid="{00000000-0005-0000-0000-000017000000}"/>
    <cellStyle name="xl40" xfId="3" xr:uid="{00000000-0005-0000-0000-000018000000}"/>
    <cellStyle name="xl41" xfId="4" xr:uid="{00000000-0005-0000-0000-000019000000}"/>
    <cellStyle name="xl42" xfId="5" xr:uid="{00000000-0005-0000-0000-00001A000000}"/>
    <cellStyle name="xl43" xfId="31" xr:uid="{00000000-0005-0000-0000-00001B000000}"/>
    <cellStyle name="xl44" xfId="15" xr:uid="{00000000-0005-0000-0000-00001C000000}"/>
    <cellStyle name="xl45" xfId="17" xr:uid="{00000000-0005-0000-0000-00001D000000}"/>
    <cellStyle name="xl46" xfId="18" xr:uid="{00000000-0005-0000-0000-00001E000000}"/>
    <cellStyle name="Обычный" xfId="0" builtinId="0"/>
    <cellStyle name="Обычный_Лист1" xfId="32" xr:uid="{00000000-0005-0000-0000-000020000000}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122"/>
  <sheetViews>
    <sheetView showGridLines="0" showZeros="0" tabSelected="1" topLeftCell="B1" zoomScaleNormal="100" zoomScaleSheetLayoutView="100" workbookViewId="0">
      <pane xSplit="1" ySplit="12" topLeftCell="C64" activePane="bottomRight" state="frozen"/>
      <selection activeCell="B1" sqref="B1"/>
      <selection pane="topRight" activeCell="C1" sqref="C1"/>
      <selection pane="bottomLeft" activeCell="B13" sqref="B13"/>
      <selection pane="bottomRight" activeCell="D5" sqref="D5"/>
    </sheetView>
  </sheetViews>
  <sheetFormatPr defaultRowHeight="15" outlineLevelRow="5" x14ac:dyDescent="0.25"/>
  <cols>
    <col min="1" max="1" width="9.140625" style="1" hidden="1"/>
    <col min="2" max="2" width="47.7109375" style="1" customWidth="1"/>
    <col min="3" max="3" width="23.140625" style="1" customWidth="1"/>
    <col min="4" max="6" width="15.7109375" style="11" customWidth="1"/>
    <col min="7" max="7" width="9.140625" style="1" customWidth="1"/>
    <col min="8" max="16384" width="9.140625" style="1"/>
  </cols>
  <sheetData>
    <row r="1" spans="1:7" ht="15.2" customHeight="1" x14ac:dyDescent="0.25">
      <c r="A1" s="17"/>
      <c r="B1" s="5"/>
      <c r="C1" s="5"/>
      <c r="D1" s="15" t="s">
        <v>156</v>
      </c>
      <c r="E1" s="15"/>
      <c r="F1" s="15"/>
      <c r="G1" s="2"/>
    </row>
    <row r="2" spans="1:7" ht="15.75" x14ac:dyDescent="0.25">
      <c r="A2" s="17"/>
      <c r="B2" s="5"/>
      <c r="C2" s="5"/>
      <c r="D2" s="36" t="s">
        <v>157</v>
      </c>
      <c r="E2" s="36"/>
      <c r="F2" s="36"/>
      <c r="G2" s="2"/>
    </row>
    <row r="3" spans="1:7" ht="15.75" x14ac:dyDescent="0.25">
      <c r="A3" s="18"/>
      <c r="B3" s="5"/>
      <c r="C3" s="5"/>
      <c r="D3" s="37" t="s">
        <v>158</v>
      </c>
      <c r="E3" s="37"/>
      <c r="F3" s="37"/>
      <c r="G3" s="2"/>
    </row>
    <row r="4" spans="1:7" ht="15.75" x14ac:dyDescent="0.25">
      <c r="A4" s="18"/>
      <c r="B4" s="5"/>
      <c r="C4" s="5"/>
      <c r="D4" s="36" t="s">
        <v>205</v>
      </c>
      <c r="E4" s="36"/>
      <c r="F4" s="36"/>
      <c r="G4" s="2"/>
    </row>
    <row r="5" spans="1:7" ht="15.75" x14ac:dyDescent="0.25">
      <c r="A5" s="18"/>
      <c r="B5" s="5"/>
      <c r="C5" s="5"/>
      <c r="D5" s="8"/>
      <c r="E5" s="8"/>
      <c r="F5" s="8"/>
      <c r="G5" s="2"/>
    </row>
    <row r="6" spans="1:7" ht="49.5" customHeight="1" x14ac:dyDescent="0.25">
      <c r="A6" s="16"/>
      <c r="B6" s="38" t="s">
        <v>181</v>
      </c>
      <c r="C6" s="38"/>
      <c r="D6" s="38"/>
      <c r="E6" s="38"/>
      <c r="F6" s="38"/>
      <c r="G6" s="2"/>
    </row>
    <row r="7" spans="1:7" ht="15.75" customHeight="1" x14ac:dyDescent="0.25">
      <c r="A7" s="47"/>
      <c r="B7" s="48"/>
      <c r="C7" s="48"/>
      <c r="D7" s="48"/>
      <c r="E7" s="48"/>
      <c r="F7" s="48"/>
      <c r="G7" s="2"/>
    </row>
    <row r="8" spans="1:7" ht="12.75" customHeight="1" x14ac:dyDescent="0.25">
      <c r="A8" s="49"/>
      <c r="B8" s="50"/>
      <c r="C8" s="50"/>
      <c r="D8" s="50"/>
      <c r="E8" s="50"/>
      <c r="F8" s="50"/>
      <c r="G8" s="2"/>
    </row>
    <row r="9" spans="1:7" ht="30" customHeight="1" x14ac:dyDescent="0.25">
      <c r="A9" s="39" t="s">
        <v>0</v>
      </c>
      <c r="B9" s="41" t="s">
        <v>1</v>
      </c>
      <c r="C9" s="43" t="s">
        <v>2</v>
      </c>
      <c r="D9" s="45" t="s">
        <v>159</v>
      </c>
      <c r="E9" s="51" t="s">
        <v>160</v>
      </c>
      <c r="F9" s="53" t="s">
        <v>3</v>
      </c>
      <c r="G9" s="2"/>
    </row>
    <row r="10" spans="1:7" ht="15.75" customHeight="1" x14ac:dyDescent="0.25">
      <c r="A10" s="40"/>
      <c r="B10" s="42"/>
      <c r="C10" s="44"/>
      <c r="D10" s="46"/>
      <c r="E10" s="52"/>
      <c r="F10" s="54"/>
      <c r="G10" s="2"/>
    </row>
    <row r="11" spans="1:7" ht="15.75" x14ac:dyDescent="0.25">
      <c r="A11" s="19" t="s">
        <v>4</v>
      </c>
      <c r="B11" s="6" t="s">
        <v>155</v>
      </c>
      <c r="C11" s="7"/>
      <c r="D11" s="20">
        <f>D13+D95</f>
        <v>132769.16999999998</v>
      </c>
      <c r="E11" s="20">
        <f>E13+E95</f>
        <v>133152.85999999999</v>
      </c>
      <c r="F11" s="21">
        <f>E11/D11%</f>
        <v>100.28899028290981</v>
      </c>
      <c r="G11" s="2"/>
    </row>
    <row r="12" spans="1:7" ht="15.75" hidden="1" outlineLevel="5" x14ac:dyDescent="0.25">
      <c r="A12" s="22" t="s">
        <v>4</v>
      </c>
      <c r="B12" s="23" t="s">
        <v>5</v>
      </c>
      <c r="C12" s="24" t="s">
        <v>4</v>
      </c>
      <c r="D12" s="25">
        <v>0</v>
      </c>
      <c r="E12" s="25">
        <v>5022.0553600000003</v>
      </c>
      <c r="F12" s="21" t="e">
        <f t="shared" ref="F12:F76" si="0">E12/D12%</f>
        <v>#DIV/0!</v>
      </c>
      <c r="G12" s="2"/>
    </row>
    <row r="13" spans="1:7" ht="15.75" collapsed="1" x14ac:dyDescent="0.25">
      <c r="A13" s="22" t="s">
        <v>6</v>
      </c>
      <c r="B13" s="26" t="s">
        <v>163</v>
      </c>
      <c r="C13" s="22" t="s">
        <v>6</v>
      </c>
      <c r="D13" s="27">
        <f>D14+D16+D20+D26+D44+D60+D63+D68+D81</f>
        <v>30428.249999999993</v>
      </c>
      <c r="E13" s="27">
        <f>E14+E16+E20+E26+E43+E44+E60+E63+E68+E81</f>
        <v>30896.27</v>
      </c>
      <c r="F13" s="21">
        <f t="shared" si="0"/>
        <v>101.53811014435601</v>
      </c>
      <c r="G13" s="2"/>
    </row>
    <row r="14" spans="1:7" ht="15.75" outlineLevel="1" x14ac:dyDescent="0.25">
      <c r="A14" s="22" t="s">
        <v>7</v>
      </c>
      <c r="B14" s="26" t="s">
        <v>164</v>
      </c>
      <c r="C14" s="22" t="s">
        <v>7</v>
      </c>
      <c r="D14" s="27">
        <v>16883.7</v>
      </c>
      <c r="E14" s="27">
        <v>17132.650000000001</v>
      </c>
      <c r="F14" s="21">
        <f t="shared" si="0"/>
        <v>101.47449907307048</v>
      </c>
      <c r="G14" s="2"/>
    </row>
    <row r="15" spans="1:7" ht="78.75" hidden="1" outlineLevel="5" x14ac:dyDescent="0.25">
      <c r="A15" s="22" t="s">
        <v>10</v>
      </c>
      <c r="B15" s="26" t="s">
        <v>11</v>
      </c>
      <c r="C15" s="22" t="s">
        <v>10</v>
      </c>
      <c r="D15" s="27">
        <v>0</v>
      </c>
      <c r="E15" s="27">
        <v>4.62E-3</v>
      </c>
      <c r="F15" s="21" t="e">
        <f t="shared" si="0"/>
        <v>#DIV/0!</v>
      </c>
      <c r="G15" s="2"/>
    </row>
    <row r="16" spans="1:7" ht="47.25" outlineLevel="1" collapsed="1" x14ac:dyDescent="0.25">
      <c r="A16" s="22" t="s">
        <v>12</v>
      </c>
      <c r="B16" s="26" t="s">
        <v>165</v>
      </c>
      <c r="C16" s="22" t="s">
        <v>12</v>
      </c>
      <c r="D16" s="27">
        <f>D17</f>
        <v>1440.5</v>
      </c>
      <c r="E16" s="27">
        <f>E17</f>
        <v>1660.34</v>
      </c>
      <c r="F16" s="21">
        <f t="shared" si="0"/>
        <v>115.26136758070115</v>
      </c>
      <c r="G16" s="2"/>
    </row>
    <row r="17" spans="1:7" ht="15.75" outlineLevel="2" x14ac:dyDescent="0.25">
      <c r="A17" s="22" t="s">
        <v>13</v>
      </c>
      <c r="B17" s="26" t="s">
        <v>161</v>
      </c>
      <c r="C17" s="22" t="s">
        <v>13</v>
      </c>
      <c r="D17" s="27">
        <v>1440.5</v>
      </c>
      <c r="E17" s="27">
        <v>1660.34</v>
      </c>
      <c r="F17" s="21">
        <f t="shared" si="0"/>
        <v>115.26136758070115</v>
      </c>
      <c r="G17" s="2"/>
    </row>
    <row r="18" spans="1:7" ht="15.75" hidden="1" outlineLevel="4" x14ac:dyDescent="0.25">
      <c r="A18" s="22" t="s">
        <v>15</v>
      </c>
      <c r="B18" s="26" t="s">
        <v>14</v>
      </c>
      <c r="C18" s="22" t="s">
        <v>15</v>
      </c>
      <c r="D18" s="27">
        <v>-80.891000000000005</v>
      </c>
      <c r="E18" s="27">
        <v>-103.79973</v>
      </c>
      <c r="F18" s="21">
        <f t="shared" si="0"/>
        <v>128.32049300911103</v>
      </c>
      <c r="G18" s="2"/>
    </row>
    <row r="19" spans="1:7" ht="110.25" hidden="1" outlineLevel="5" x14ac:dyDescent="0.25">
      <c r="A19" s="22" t="s">
        <v>16</v>
      </c>
      <c r="B19" s="26" t="s">
        <v>17</v>
      </c>
      <c r="C19" s="22" t="s">
        <v>16</v>
      </c>
      <c r="D19" s="27">
        <v>-80.891000000000005</v>
      </c>
      <c r="E19" s="27">
        <v>-103.79973</v>
      </c>
      <c r="F19" s="21">
        <f t="shared" si="0"/>
        <v>128.32049300911103</v>
      </c>
      <c r="G19" s="2"/>
    </row>
    <row r="20" spans="1:7" ht="15.75" outlineLevel="1" x14ac:dyDescent="0.25">
      <c r="A20" s="22" t="s">
        <v>18</v>
      </c>
      <c r="B20" s="26" t="s">
        <v>166</v>
      </c>
      <c r="C20" s="22" t="s">
        <v>18</v>
      </c>
      <c r="D20" s="27">
        <f>D21</f>
        <v>50.6</v>
      </c>
      <c r="E20" s="27">
        <f>E21</f>
        <v>50.6</v>
      </c>
      <c r="F20" s="21">
        <f t="shared" si="0"/>
        <v>100</v>
      </c>
      <c r="G20" s="2"/>
    </row>
    <row r="21" spans="1:7" ht="15.75" outlineLevel="2" x14ac:dyDescent="0.25">
      <c r="A21" s="22" t="s">
        <v>19</v>
      </c>
      <c r="B21" s="26" t="s">
        <v>162</v>
      </c>
      <c r="C21" s="22" t="s">
        <v>19</v>
      </c>
      <c r="D21" s="27">
        <v>50.6</v>
      </c>
      <c r="E21" s="27">
        <v>50.6</v>
      </c>
      <c r="F21" s="21">
        <f t="shared" si="0"/>
        <v>100</v>
      </c>
      <c r="G21" s="2"/>
    </row>
    <row r="22" spans="1:7" ht="31.5" hidden="1" outlineLevel="5" x14ac:dyDescent="0.25">
      <c r="A22" s="22" t="s">
        <v>20</v>
      </c>
      <c r="B22" s="26" t="s">
        <v>21</v>
      </c>
      <c r="C22" s="22" t="s">
        <v>20</v>
      </c>
      <c r="D22" s="27">
        <v>61.5</v>
      </c>
      <c r="E22" s="27">
        <v>58.323</v>
      </c>
      <c r="F22" s="21">
        <f t="shared" si="0"/>
        <v>94.834146341463423</v>
      </c>
      <c r="G22" s="2"/>
    </row>
    <row r="23" spans="1:7" ht="31.5" hidden="1" outlineLevel="5" x14ac:dyDescent="0.25">
      <c r="A23" s="22" t="s">
        <v>22</v>
      </c>
      <c r="B23" s="26" t="s">
        <v>21</v>
      </c>
      <c r="C23" s="22" t="s">
        <v>22</v>
      </c>
      <c r="D23" s="27">
        <v>0</v>
      </c>
      <c r="E23" s="27">
        <v>0.15215999999999999</v>
      </c>
      <c r="F23" s="21" t="e">
        <f t="shared" si="0"/>
        <v>#DIV/0!</v>
      </c>
      <c r="G23" s="2"/>
    </row>
    <row r="24" spans="1:7" ht="63" hidden="1" outlineLevel="5" x14ac:dyDescent="0.25">
      <c r="A24" s="22" t="s">
        <v>23</v>
      </c>
      <c r="B24" s="26" t="s">
        <v>24</v>
      </c>
      <c r="C24" s="22" t="s">
        <v>23</v>
      </c>
      <c r="D24" s="27">
        <v>0</v>
      </c>
      <c r="E24" s="27">
        <v>1</v>
      </c>
      <c r="F24" s="21" t="e">
        <f t="shared" si="0"/>
        <v>#DIV/0!</v>
      </c>
      <c r="G24" s="2"/>
    </row>
    <row r="25" spans="1:7" ht="31.5" hidden="1" outlineLevel="5" x14ac:dyDescent="0.25">
      <c r="A25" s="22" t="s">
        <v>25</v>
      </c>
      <c r="B25" s="26" t="s">
        <v>21</v>
      </c>
      <c r="C25" s="22" t="s">
        <v>25</v>
      </c>
      <c r="D25" s="27">
        <v>0</v>
      </c>
      <c r="E25" s="27">
        <v>0</v>
      </c>
      <c r="F25" s="21" t="e">
        <f t="shared" si="0"/>
        <v>#DIV/0!</v>
      </c>
      <c r="G25" s="2"/>
    </row>
    <row r="26" spans="1:7" ht="15.75" outlineLevel="1" x14ac:dyDescent="0.25">
      <c r="A26" s="22" t="s">
        <v>26</v>
      </c>
      <c r="B26" s="26" t="s">
        <v>167</v>
      </c>
      <c r="C26" s="22" t="s">
        <v>26</v>
      </c>
      <c r="D26" s="27">
        <f>D27+D32</f>
        <v>5423</v>
      </c>
      <c r="E26" s="27">
        <f>E27+E32</f>
        <v>5283.62</v>
      </c>
      <c r="F26" s="21">
        <f t="shared" si="0"/>
        <v>97.429835884196947</v>
      </c>
      <c r="G26" s="2"/>
    </row>
    <row r="27" spans="1:7" ht="15.75" outlineLevel="2" x14ac:dyDescent="0.25">
      <c r="A27" s="22" t="s">
        <v>27</v>
      </c>
      <c r="B27" s="26" t="s">
        <v>168</v>
      </c>
      <c r="C27" s="22" t="s">
        <v>27</v>
      </c>
      <c r="D27" s="27">
        <v>3986.9</v>
      </c>
      <c r="E27" s="27">
        <v>4030.48</v>
      </c>
      <c r="F27" s="21">
        <f t="shared" si="0"/>
        <v>101.09307983646443</v>
      </c>
      <c r="G27" s="2"/>
    </row>
    <row r="28" spans="1:7" ht="63" hidden="1" outlineLevel="5" x14ac:dyDescent="0.25">
      <c r="A28" s="22" t="s">
        <v>28</v>
      </c>
      <c r="B28" s="26" t="s">
        <v>29</v>
      </c>
      <c r="C28" s="22" t="s">
        <v>28</v>
      </c>
      <c r="D28" s="27">
        <v>3702.4</v>
      </c>
      <c r="E28" s="27">
        <v>3702.4</v>
      </c>
      <c r="F28" s="21">
        <f t="shared" si="0"/>
        <v>100</v>
      </c>
      <c r="G28" s="2"/>
    </row>
    <row r="29" spans="1:7" ht="63" hidden="1" outlineLevel="5" x14ac:dyDescent="0.25">
      <c r="A29" s="22" t="s">
        <v>30</v>
      </c>
      <c r="B29" s="26" t="s">
        <v>29</v>
      </c>
      <c r="C29" s="22" t="s">
        <v>30</v>
      </c>
      <c r="D29" s="27">
        <v>0</v>
      </c>
      <c r="E29" s="27">
        <v>0</v>
      </c>
      <c r="F29" s="21" t="e">
        <f t="shared" si="0"/>
        <v>#DIV/0!</v>
      </c>
      <c r="G29" s="2"/>
    </row>
    <row r="30" spans="1:7" ht="63" hidden="1" outlineLevel="5" x14ac:dyDescent="0.25">
      <c r="A30" s="22" t="s">
        <v>31</v>
      </c>
      <c r="B30" s="26" t="s">
        <v>29</v>
      </c>
      <c r="C30" s="22" t="s">
        <v>31</v>
      </c>
      <c r="D30" s="27">
        <v>0</v>
      </c>
      <c r="E30" s="27">
        <v>0</v>
      </c>
      <c r="F30" s="21" t="e">
        <f t="shared" si="0"/>
        <v>#DIV/0!</v>
      </c>
      <c r="G30" s="2"/>
    </row>
    <row r="31" spans="1:7" ht="63" hidden="1" outlineLevel="5" x14ac:dyDescent="0.25">
      <c r="A31" s="22" t="s">
        <v>32</v>
      </c>
      <c r="B31" s="26" t="s">
        <v>29</v>
      </c>
      <c r="C31" s="22" t="s">
        <v>32</v>
      </c>
      <c r="D31" s="27">
        <v>0</v>
      </c>
      <c r="E31" s="27">
        <v>0</v>
      </c>
      <c r="F31" s="21" t="e">
        <f t="shared" si="0"/>
        <v>#DIV/0!</v>
      </c>
      <c r="G31" s="2"/>
    </row>
    <row r="32" spans="1:7" ht="15.75" outlineLevel="2" collapsed="1" x14ac:dyDescent="0.25">
      <c r="A32" s="22" t="s">
        <v>33</v>
      </c>
      <c r="B32" s="26" t="s">
        <v>169</v>
      </c>
      <c r="C32" s="22" t="s">
        <v>33</v>
      </c>
      <c r="D32" s="27">
        <v>1436.1</v>
      </c>
      <c r="E32" s="27">
        <v>1253.1400000000001</v>
      </c>
      <c r="F32" s="21">
        <f t="shared" si="0"/>
        <v>87.259940115590851</v>
      </c>
      <c r="G32" s="2"/>
    </row>
    <row r="33" spans="1:7" ht="15.75" hidden="1" outlineLevel="3" x14ac:dyDescent="0.25">
      <c r="A33" s="22" t="s">
        <v>34</v>
      </c>
      <c r="B33" s="26" t="s">
        <v>170</v>
      </c>
      <c r="C33" s="22" t="s">
        <v>34</v>
      </c>
      <c r="D33" s="27"/>
      <c r="E33" s="27"/>
      <c r="F33" s="21" t="e">
        <f t="shared" si="0"/>
        <v>#DIV/0!</v>
      </c>
      <c r="G33" s="2"/>
    </row>
    <row r="34" spans="1:7" ht="15.75" hidden="1" outlineLevel="4" x14ac:dyDescent="0.25">
      <c r="A34" s="22" t="s">
        <v>35</v>
      </c>
      <c r="B34" s="26" t="s">
        <v>14</v>
      </c>
      <c r="C34" s="22" t="s">
        <v>35</v>
      </c>
      <c r="D34" s="27"/>
      <c r="E34" s="27"/>
      <c r="F34" s="21" t="e">
        <f t="shared" si="0"/>
        <v>#DIV/0!</v>
      </c>
      <c r="G34" s="2"/>
    </row>
    <row r="35" spans="1:7" ht="63" hidden="1" outlineLevel="5" x14ac:dyDescent="0.25">
      <c r="A35" s="22" t="s">
        <v>36</v>
      </c>
      <c r="B35" s="26" t="s">
        <v>37</v>
      </c>
      <c r="C35" s="22" t="s">
        <v>36</v>
      </c>
      <c r="D35" s="27"/>
      <c r="E35" s="27"/>
      <c r="F35" s="21" t="e">
        <f t="shared" si="0"/>
        <v>#DIV/0!</v>
      </c>
      <c r="G35" s="2"/>
    </row>
    <row r="36" spans="1:7" ht="63" hidden="1" outlineLevel="5" x14ac:dyDescent="0.25">
      <c r="A36" s="22" t="s">
        <v>38</v>
      </c>
      <c r="B36" s="26" t="s">
        <v>37</v>
      </c>
      <c r="C36" s="22" t="s">
        <v>38</v>
      </c>
      <c r="D36" s="27"/>
      <c r="E36" s="27"/>
      <c r="F36" s="21" t="e">
        <f t="shared" si="0"/>
        <v>#DIV/0!</v>
      </c>
      <c r="G36" s="2"/>
    </row>
    <row r="37" spans="1:7" ht="63" hidden="1" outlineLevel="5" x14ac:dyDescent="0.25">
      <c r="A37" s="22" t="s">
        <v>39</v>
      </c>
      <c r="B37" s="26" t="s">
        <v>37</v>
      </c>
      <c r="C37" s="22" t="s">
        <v>39</v>
      </c>
      <c r="D37" s="27"/>
      <c r="E37" s="27"/>
      <c r="F37" s="21" t="e">
        <f t="shared" si="0"/>
        <v>#DIV/0!</v>
      </c>
      <c r="G37" s="2"/>
    </row>
    <row r="38" spans="1:7" ht="15.75" hidden="1" outlineLevel="3" x14ac:dyDescent="0.25">
      <c r="A38" s="22" t="s">
        <v>40</v>
      </c>
      <c r="B38" s="26" t="s">
        <v>171</v>
      </c>
      <c r="C38" s="22" t="s">
        <v>40</v>
      </c>
      <c r="D38" s="27"/>
      <c r="E38" s="27"/>
      <c r="F38" s="21" t="e">
        <f t="shared" si="0"/>
        <v>#DIV/0!</v>
      </c>
      <c r="G38" s="2"/>
    </row>
    <row r="39" spans="1:7" ht="15.75" hidden="1" outlineLevel="4" x14ac:dyDescent="0.25">
      <c r="A39" s="22" t="s">
        <v>41</v>
      </c>
      <c r="B39" s="26" t="s">
        <v>14</v>
      </c>
      <c r="C39" s="22" t="s">
        <v>41</v>
      </c>
      <c r="D39" s="27"/>
      <c r="E39" s="27"/>
      <c r="F39" s="21" t="e">
        <f t="shared" si="0"/>
        <v>#DIV/0!</v>
      </c>
      <c r="G39" s="2"/>
    </row>
    <row r="40" spans="1:7" ht="63" hidden="1" outlineLevel="5" x14ac:dyDescent="0.25">
      <c r="A40" s="22" t="s">
        <v>42</v>
      </c>
      <c r="B40" s="26" t="s">
        <v>43</v>
      </c>
      <c r="C40" s="22" t="s">
        <v>42</v>
      </c>
      <c r="D40" s="27"/>
      <c r="E40" s="27"/>
      <c r="F40" s="21" t="e">
        <f t="shared" si="0"/>
        <v>#DIV/0!</v>
      </c>
      <c r="G40" s="2"/>
    </row>
    <row r="41" spans="1:7" ht="63" hidden="1" outlineLevel="5" x14ac:dyDescent="0.25">
      <c r="A41" s="22" t="s">
        <v>44</v>
      </c>
      <c r="B41" s="26" t="s">
        <v>43</v>
      </c>
      <c r="C41" s="22" t="s">
        <v>44</v>
      </c>
      <c r="D41" s="27"/>
      <c r="E41" s="27"/>
      <c r="F41" s="21" t="e">
        <f t="shared" si="0"/>
        <v>#DIV/0!</v>
      </c>
      <c r="G41" s="2"/>
    </row>
    <row r="42" spans="1:7" ht="63" hidden="1" outlineLevel="5" x14ac:dyDescent="0.25">
      <c r="A42" s="22" t="s">
        <v>45</v>
      </c>
      <c r="B42" s="26" t="s">
        <v>43</v>
      </c>
      <c r="C42" s="22" t="s">
        <v>45</v>
      </c>
      <c r="D42" s="27"/>
      <c r="E42" s="27"/>
      <c r="F42" s="21" t="e">
        <f t="shared" si="0"/>
        <v>#DIV/0!</v>
      </c>
      <c r="G42" s="2"/>
    </row>
    <row r="43" spans="1:7" ht="63" hidden="1" outlineLevel="5" x14ac:dyDescent="0.25">
      <c r="A43" s="22"/>
      <c r="B43" s="28" t="s">
        <v>200</v>
      </c>
      <c r="C43" s="29">
        <v>1.82109040531321E+19</v>
      </c>
      <c r="D43" s="27"/>
      <c r="E43" s="27"/>
      <c r="F43" s="21"/>
      <c r="G43" s="2"/>
    </row>
    <row r="44" spans="1:7" ht="63" outlineLevel="1" x14ac:dyDescent="0.25">
      <c r="A44" s="22" t="s">
        <v>46</v>
      </c>
      <c r="B44" s="26" t="s">
        <v>172</v>
      </c>
      <c r="C44" s="22" t="s">
        <v>46</v>
      </c>
      <c r="D44" s="27">
        <f>D45+D55+D59</f>
        <v>3886.83</v>
      </c>
      <c r="E44" s="27">
        <f>E45+E55+E59</f>
        <v>4025.6499999999996</v>
      </c>
      <c r="F44" s="21">
        <f t="shared" si="0"/>
        <v>103.57154802242444</v>
      </c>
      <c r="G44" s="2"/>
    </row>
    <row r="45" spans="1:7" ht="141.75" outlineLevel="2" x14ac:dyDescent="0.25">
      <c r="A45" s="22" t="s">
        <v>47</v>
      </c>
      <c r="B45" s="26" t="s">
        <v>173</v>
      </c>
      <c r="C45" s="22" t="s">
        <v>47</v>
      </c>
      <c r="D45" s="27">
        <v>2901.1</v>
      </c>
      <c r="E45" s="27">
        <v>3038.47</v>
      </c>
      <c r="F45" s="21">
        <f t="shared" si="0"/>
        <v>104.7351004791286</v>
      </c>
      <c r="G45" s="2"/>
    </row>
    <row r="46" spans="1:7" ht="94.5" hidden="1" outlineLevel="3" x14ac:dyDescent="0.25">
      <c r="A46" s="22" t="s">
        <v>48</v>
      </c>
      <c r="B46" s="26" t="s">
        <v>174</v>
      </c>
      <c r="C46" s="22" t="s">
        <v>48</v>
      </c>
      <c r="D46" s="27"/>
      <c r="E46" s="27"/>
      <c r="F46" s="21" t="e">
        <f t="shared" si="0"/>
        <v>#DIV/0!</v>
      </c>
      <c r="G46" s="2"/>
    </row>
    <row r="47" spans="1:7" ht="47.25" hidden="1" outlineLevel="4" x14ac:dyDescent="0.25">
      <c r="A47" s="22" t="s">
        <v>49</v>
      </c>
      <c r="B47" s="26" t="s">
        <v>50</v>
      </c>
      <c r="C47" s="22" t="s">
        <v>49</v>
      </c>
      <c r="D47" s="27"/>
      <c r="E47" s="27"/>
      <c r="F47" s="21" t="e">
        <f t="shared" si="0"/>
        <v>#DIV/0!</v>
      </c>
      <c r="G47" s="2"/>
    </row>
    <row r="48" spans="1:7" ht="126" hidden="1" outlineLevel="5" x14ac:dyDescent="0.25">
      <c r="A48" s="22" t="s">
        <v>51</v>
      </c>
      <c r="B48" s="26" t="s">
        <v>52</v>
      </c>
      <c r="C48" s="22" t="s">
        <v>51</v>
      </c>
      <c r="D48" s="27"/>
      <c r="E48" s="27"/>
      <c r="F48" s="21" t="e">
        <f t="shared" si="0"/>
        <v>#DIV/0!</v>
      </c>
      <c r="G48" s="2"/>
    </row>
    <row r="49" spans="1:7" ht="126" hidden="1" outlineLevel="3" collapsed="1" x14ac:dyDescent="0.25">
      <c r="A49" s="22" t="s">
        <v>53</v>
      </c>
      <c r="B49" s="26" t="s">
        <v>175</v>
      </c>
      <c r="C49" s="22" t="s">
        <v>53</v>
      </c>
      <c r="D49" s="27"/>
      <c r="E49" s="27"/>
      <c r="F49" s="21" t="e">
        <f t="shared" si="0"/>
        <v>#DIV/0!</v>
      </c>
      <c r="G49" s="2"/>
    </row>
    <row r="50" spans="1:7" ht="15.75" hidden="1" outlineLevel="4" x14ac:dyDescent="0.25">
      <c r="A50" s="22" t="s">
        <v>54</v>
      </c>
      <c r="B50" s="26">
        <v>1110502500</v>
      </c>
      <c r="C50" s="22" t="s">
        <v>54</v>
      </c>
      <c r="D50" s="27">
        <v>0</v>
      </c>
      <c r="E50" s="27">
        <v>34.537460000000003</v>
      </c>
      <c r="F50" s="21" t="e">
        <f t="shared" si="0"/>
        <v>#DIV/0!</v>
      </c>
      <c r="G50" s="2"/>
    </row>
    <row r="51" spans="1:7" ht="126" hidden="1" outlineLevel="5" x14ac:dyDescent="0.25">
      <c r="A51" s="22" t="s">
        <v>55</v>
      </c>
      <c r="B51" s="26" t="s">
        <v>56</v>
      </c>
      <c r="C51" s="22" t="s">
        <v>55</v>
      </c>
      <c r="D51" s="27">
        <v>0</v>
      </c>
      <c r="E51" s="27">
        <v>34.537460000000003</v>
      </c>
      <c r="F51" s="21" t="e">
        <f t="shared" si="0"/>
        <v>#DIV/0!</v>
      </c>
      <c r="G51" s="2"/>
    </row>
    <row r="52" spans="1:7" ht="63" hidden="1" outlineLevel="3" collapsed="1" x14ac:dyDescent="0.25">
      <c r="A52" s="22" t="s">
        <v>57</v>
      </c>
      <c r="B52" s="26" t="s">
        <v>176</v>
      </c>
      <c r="C52" s="22" t="s">
        <v>57</v>
      </c>
      <c r="D52" s="27"/>
      <c r="E52" s="27"/>
      <c r="F52" s="21" t="e">
        <f t="shared" si="0"/>
        <v>#DIV/0!</v>
      </c>
      <c r="G52" s="2"/>
    </row>
    <row r="53" spans="1:7" ht="15.75" hidden="1" outlineLevel="4" x14ac:dyDescent="0.25">
      <c r="A53" s="22" t="s">
        <v>58</v>
      </c>
      <c r="B53" s="26" t="s">
        <v>14</v>
      </c>
      <c r="C53" s="22" t="s">
        <v>58</v>
      </c>
      <c r="D53" s="27">
        <v>1650</v>
      </c>
      <c r="E53" s="27">
        <v>1450.6294399999999</v>
      </c>
      <c r="F53" s="21">
        <f t="shared" si="0"/>
        <v>87.916935757575757</v>
      </c>
      <c r="G53" s="2"/>
    </row>
    <row r="54" spans="1:7" ht="63" hidden="1" outlineLevel="5" x14ac:dyDescent="0.25">
      <c r="A54" s="22" t="s">
        <v>59</v>
      </c>
      <c r="B54" s="26" t="s">
        <v>60</v>
      </c>
      <c r="C54" s="22" t="s">
        <v>59</v>
      </c>
      <c r="D54" s="27">
        <v>1650</v>
      </c>
      <c r="E54" s="27">
        <v>1450.6294399999999</v>
      </c>
      <c r="F54" s="21">
        <f t="shared" si="0"/>
        <v>87.916935757575757</v>
      </c>
      <c r="G54" s="2"/>
    </row>
    <row r="55" spans="1:7" ht="31.5" outlineLevel="2" collapsed="1" x14ac:dyDescent="0.25">
      <c r="A55" s="22" t="s">
        <v>61</v>
      </c>
      <c r="B55" s="26" t="s">
        <v>177</v>
      </c>
      <c r="C55" s="22" t="s">
        <v>61</v>
      </c>
      <c r="D55" s="27">
        <v>163.72999999999999</v>
      </c>
      <c r="E55" s="27">
        <v>163.72999999999999</v>
      </c>
      <c r="F55" s="21">
        <f t="shared" si="0"/>
        <v>100</v>
      </c>
      <c r="G55" s="2"/>
    </row>
    <row r="56" spans="1:7" ht="63" hidden="1" outlineLevel="3" x14ac:dyDescent="0.25">
      <c r="A56" s="22" t="s">
        <v>62</v>
      </c>
      <c r="B56" s="26" t="s">
        <v>178</v>
      </c>
      <c r="C56" s="22" t="s">
        <v>62</v>
      </c>
      <c r="D56" s="27"/>
      <c r="E56" s="27"/>
      <c r="F56" s="21" t="e">
        <f t="shared" si="0"/>
        <v>#DIV/0!</v>
      </c>
      <c r="G56" s="2"/>
    </row>
    <row r="57" spans="1:7" ht="15.75" hidden="1" outlineLevel="4" x14ac:dyDescent="0.25">
      <c r="A57" s="22" t="s">
        <v>63</v>
      </c>
      <c r="B57" s="26">
        <v>1110701500</v>
      </c>
      <c r="C57" s="22" t="s">
        <v>63</v>
      </c>
      <c r="D57" s="27">
        <v>169</v>
      </c>
      <c r="E57" s="27">
        <v>169</v>
      </c>
      <c r="F57" s="21">
        <f t="shared" si="0"/>
        <v>100</v>
      </c>
      <c r="G57" s="2"/>
    </row>
    <row r="58" spans="1:7" ht="78.75" hidden="1" outlineLevel="5" x14ac:dyDescent="0.25">
      <c r="A58" s="22" t="s">
        <v>64</v>
      </c>
      <c r="B58" s="26" t="s">
        <v>65</v>
      </c>
      <c r="C58" s="22" t="s">
        <v>64</v>
      </c>
      <c r="D58" s="27">
        <v>169</v>
      </c>
      <c r="E58" s="27">
        <v>169</v>
      </c>
      <c r="F58" s="21">
        <f t="shared" si="0"/>
        <v>100</v>
      </c>
      <c r="G58" s="2"/>
    </row>
    <row r="59" spans="1:7" ht="126" outlineLevel="2" collapsed="1" x14ac:dyDescent="0.25">
      <c r="A59" s="22" t="s">
        <v>66</v>
      </c>
      <c r="B59" s="26" t="s">
        <v>179</v>
      </c>
      <c r="C59" s="22" t="s">
        <v>66</v>
      </c>
      <c r="D59" s="27">
        <v>822</v>
      </c>
      <c r="E59" s="27">
        <v>823.45</v>
      </c>
      <c r="F59" s="21">
        <f t="shared" si="0"/>
        <v>100.17639902676399</v>
      </c>
      <c r="G59" s="2"/>
    </row>
    <row r="60" spans="1:7" ht="47.25" outlineLevel="3" x14ac:dyDescent="0.25">
      <c r="A60" s="22" t="s">
        <v>67</v>
      </c>
      <c r="B60" s="12" t="s">
        <v>182</v>
      </c>
      <c r="C60" s="30" t="s">
        <v>186</v>
      </c>
      <c r="D60" s="27">
        <f>D62</f>
        <v>34.6</v>
      </c>
      <c r="E60" s="27">
        <f>E62</f>
        <v>34.369999999999997</v>
      </c>
      <c r="F60" s="21">
        <f t="shared" si="0"/>
        <v>99.335260115606914</v>
      </c>
      <c r="G60" s="2"/>
    </row>
    <row r="61" spans="1:7" ht="15.75" hidden="1" outlineLevel="4" x14ac:dyDescent="0.25">
      <c r="A61" s="22" t="s">
        <v>68</v>
      </c>
      <c r="B61" s="13" t="s">
        <v>184</v>
      </c>
      <c r="C61" s="30" t="s">
        <v>183</v>
      </c>
      <c r="D61" s="27"/>
      <c r="E61" s="27"/>
      <c r="F61" s="21" t="e">
        <f t="shared" si="0"/>
        <v>#DIV/0!</v>
      </c>
      <c r="G61" s="2"/>
    </row>
    <row r="62" spans="1:7" ht="15.75" outlineLevel="5" x14ac:dyDescent="0.25">
      <c r="A62" s="22" t="s">
        <v>69</v>
      </c>
      <c r="B62" s="13" t="s">
        <v>185</v>
      </c>
      <c r="C62" s="30" t="s">
        <v>187</v>
      </c>
      <c r="D62" s="27">
        <v>34.6</v>
      </c>
      <c r="E62" s="27">
        <v>34.369999999999997</v>
      </c>
      <c r="F62" s="21">
        <f t="shared" si="0"/>
        <v>99.335260115606914</v>
      </c>
      <c r="G62" s="2"/>
    </row>
    <row r="63" spans="1:7" ht="31.5" outlineLevel="1" x14ac:dyDescent="0.25">
      <c r="A63" s="22" t="s">
        <v>70</v>
      </c>
      <c r="B63" s="26" t="s">
        <v>180</v>
      </c>
      <c r="C63" s="22" t="s">
        <v>70</v>
      </c>
      <c r="D63" s="27">
        <f>D64</f>
        <v>2049.42</v>
      </c>
      <c r="E63" s="27">
        <f>E64</f>
        <v>2049.4499999999998</v>
      </c>
      <c r="F63" s="21">
        <f t="shared" si="0"/>
        <v>100.00146382879058</v>
      </c>
      <c r="G63" s="2"/>
    </row>
    <row r="64" spans="1:7" ht="126" outlineLevel="2" x14ac:dyDescent="0.25">
      <c r="A64" s="22" t="s">
        <v>71</v>
      </c>
      <c r="B64" s="26" t="s">
        <v>72</v>
      </c>
      <c r="C64" s="22">
        <v>1.1402E+19</v>
      </c>
      <c r="D64" s="27">
        <v>2049.42</v>
      </c>
      <c r="E64" s="27">
        <v>2049.4499999999998</v>
      </c>
      <c r="F64" s="21">
        <f t="shared" si="0"/>
        <v>100.00146382879058</v>
      </c>
      <c r="G64" s="2"/>
    </row>
    <row r="65" spans="1:7" ht="47.25" hidden="1" outlineLevel="2" x14ac:dyDescent="0.25">
      <c r="A65" s="22" t="s">
        <v>73</v>
      </c>
      <c r="B65" s="26" t="s">
        <v>74</v>
      </c>
      <c r="C65" s="22" t="s">
        <v>73</v>
      </c>
      <c r="D65" s="27"/>
      <c r="E65" s="27"/>
      <c r="F65" s="21" t="e">
        <f t="shared" si="0"/>
        <v>#DIV/0!</v>
      </c>
      <c r="G65" s="2"/>
    </row>
    <row r="66" spans="1:7" ht="47.25" hidden="1" outlineLevel="3" x14ac:dyDescent="0.25">
      <c r="A66" s="22" t="s">
        <v>75</v>
      </c>
      <c r="B66" s="26" t="s">
        <v>76</v>
      </c>
      <c r="C66" s="22" t="s">
        <v>75</v>
      </c>
      <c r="D66" s="27"/>
      <c r="E66" s="27"/>
      <c r="F66" s="21" t="e">
        <f t="shared" si="0"/>
        <v>#DIV/0!</v>
      </c>
      <c r="G66" s="2"/>
    </row>
    <row r="67" spans="1:7" ht="126" hidden="1" outlineLevel="5" x14ac:dyDescent="0.25">
      <c r="A67" s="22" t="s">
        <v>77</v>
      </c>
      <c r="B67" s="26" t="s">
        <v>78</v>
      </c>
      <c r="C67" s="22" t="s">
        <v>77</v>
      </c>
      <c r="D67" s="27">
        <v>7</v>
      </c>
      <c r="E67" s="27">
        <v>6.9267599999999998</v>
      </c>
      <c r="F67" s="21">
        <f t="shared" si="0"/>
        <v>98.95371428571427</v>
      </c>
      <c r="G67" s="2"/>
    </row>
    <row r="68" spans="1:7" ht="31.5" outlineLevel="1" x14ac:dyDescent="0.25">
      <c r="A68" s="22" t="s">
        <v>79</v>
      </c>
      <c r="B68" s="26" t="s">
        <v>80</v>
      </c>
      <c r="C68" s="22" t="s">
        <v>79</v>
      </c>
      <c r="D68" s="27">
        <f>D74</f>
        <v>506</v>
      </c>
      <c r="E68" s="27">
        <f>E74</f>
        <v>505.99</v>
      </c>
      <c r="F68" s="21">
        <f t="shared" si="0"/>
        <v>99.99802371541503</v>
      </c>
      <c r="G68" s="2"/>
    </row>
    <row r="69" spans="1:7" ht="15.75" hidden="1" outlineLevel="2" x14ac:dyDescent="0.25">
      <c r="A69" s="22" t="s">
        <v>81</v>
      </c>
      <c r="B69" s="26" t="s">
        <v>8</v>
      </c>
      <c r="C69" s="31" t="s">
        <v>199</v>
      </c>
      <c r="D69" s="27"/>
      <c r="E69" s="27"/>
      <c r="F69" s="21" t="e">
        <f t="shared" si="0"/>
        <v>#DIV/0!</v>
      </c>
      <c r="G69" s="2"/>
    </row>
    <row r="70" spans="1:7" ht="78.75" hidden="1" outlineLevel="3" x14ac:dyDescent="0.25">
      <c r="A70" s="22" t="s">
        <v>82</v>
      </c>
      <c r="B70" s="26" t="s">
        <v>83</v>
      </c>
      <c r="C70" s="22" t="s">
        <v>82</v>
      </c>
      <c r="D70" s="27"/>
      <c r="E70" s="27"/>
      <c r="F70" s="21" t="e">
        <f t="shared" si="0"/>
        <v>#DIV/0!</v>
      </c>
      <c r="G70" s="2"/>
    </row>
    <row r="71" spans="1:7" ht="110.25" hidden="1" outlineLevel="5" x14ac:dyDescent="0.25">
      <c r="A71" s="22" t="s">
        <v>84</v>
      </c>
      <c r="B71" s="26" t="s">
        <v>85</v>
      </c>
      <c r="C71" s="22" t="s">
        <v>84</v>
      </c>
      <c r="D71" s="27"/>
      <c r="E71" s="27"/>
      <c r="F71" s="21" t="e">
        <f t="shared" si="0"/>
        <v>#DIV/0!</v>
      </c>
      <c r="G71" s="2"/>
    </row>
    <row r="72" spans="1:7" ht="126" hidden="1" outlineLevel="3" collapsed="1" x14ac:dyDescent="0.25">
      <c r="A72" s="22" t="s">
        <v>86</v>
      </c>
      <c r="B72" s="26" t="s">
        <v>87</v>
      </c>
      <c r="C72" s="22" t="s">
        <v>86</v>
      </c>
      <c r="D72" s="27"/>
      <c r="E72" s="27"/>
      <c r="F72" s="21" t="e">
        <f t="shared" si="0"/>
        <v>#DIV/0!</v>
      </c>
      <c r="G72" s="2"/>
    </row>
    <row r="73" spans="1:7" ht="110.25" hidden="1" outlineLevel="5" x14ac:dyDescent="0.25">
      <c r="A73" s="22" t="s">
        <v>88</v>
      </c>
      <c r="B73" s="26" t="s">
        <v>89</v>
      </c>
      <c r="C73" s="22" t="s">
        <v>88</v>
      </c>
      <c r="D73" s="27"/>
      <c r="E73" s="27"/>
      <c r="F73" s="21" t="e">
        <f t="shared" si="0"/>
        <v>#DIV/0!</v>
      </c>
      <c r="G73" s="2"/>
    </row>
    <row r="74" spans="1:7" ht="31.5" outlineLevel="2" collapsed="1" x14ac:dyDescent="0.25">
      <c r="A74" s="22" t="s">
        <v>90</v>
      </c>
      <c r="B74" s="26" t="s">
        <v>91</v>
      </c>
      <c r="C74" s="22" t="s">
        <v>90</v>
      </c>
      <c r="D74" s="27">
        <v>506</v>
      </c>
      <c r="E74" s="27">
        <v>505.99</v>
      </c>
      <c r="F74" s="21">
        <f t="shared" si="0"/>
        <v>99.99802371541503</v>
      </c>
      <c r="G74" s="2"/>
    </row>
    <row r="75" spans="1:7" ht="15.75" hidden="1" outlineLevel="3" x14ac:dyDescent="0.25">
      <c r="A75" s="22" t="s">
        <v>92</v>
      </c>
      <c r="B75" s="26" t="s">
        <v>9</v>
      </c>
      <c r="C75" s="22" t="s">
        <v>92</v>
      </c>
      <c r="D75" s="27"/>
      <c r="E75" s="27"/>
      <c r="F75" s="21" t="e">
        <f t="shared" si="0"/>
        <v>#DIV/0!</v>
      </c>
      <c r="G75" s="2"/>
    </row>
    <row r="76" spans="1:7" ht="15.75" hidden="1" outlineLevel="4" x14ac:dyDescent="0.25">
      <c r="A76" s="22" t="s">
        <v>93</v>
      </c>
      <c r="B76" s="26" t="s">
        <v>14</v>
      </c>
      <c r="C76" s="22" t="s">
        <v>93</v>
      </c>
      <c r="D76" s="27"/>
      <c r="E76" s="27"/>
      <c r="F76" s="21" t="e">
        <f t="shared" si="0"/>
        <v>#DIV/0!</v>
      </c>
      <c r="G76" s="2"/>
    </row>
    <row r="77" spans="1:7" ht="110.25" hidden="1" outlineLevel="5" x14ac:dyDescent="0.25">
      <c r="A77" s="22" t="s">
        <v>94</v>
      </c>
      <c r="B77" s="26" t="s">
        <v>95</v>
      </c>
      <c r="C77" s="22" t="s">
        <v>94</v>
      </c>
      <c r="D77" s="27"/>
      <c r="E77" s="27"/>
      <c r="F77" s="21" t="e">
        <f t="shared" ref="F77:F122" si="1">E77/D77%</f>
        <v>#DIV/0!</v>
      </c>
      <c r="G77" s="2"/>
    </row>
    <row r="78" spans="1:7" ht="110.25" hidden="1" outlineLevel="3" collapsed="1" x14ac:dyDescent="0.25">
      <c r="A78" s="22" t="s">
        <v>96</v>
      </c>
      <c r="B78" s="26" t="s">
        <v>97</v>
      </c>
      <c r="C78" s="22" t="s">
        <v>96</v>
      </c>
      <c r="D78" s="27"/>
      <c r="E78" s="27"/>
      <c r="F78" s="21" t="e">
        <f t="shared" si="1"/>
        <v>#DIV/0!</v>
      </c>
      <c r="G78" s="2"/>
    </row>
    <row r="79" spans="1:7" ht="15.75" hidden="1" outlineLevel="4" x14ac:dyDescent="0.25">
      <c r="A79" s="22" t="s">
        <v>98</v>
      </c>
      <c r="B79" s="26" t="s">
        <v>14</v>
      </c>
      <c r="C79" s="22" t="s">
        <v>98</v>
      </c>
      <c r="D79" s="27">
        <v>0</v>
      </c>
      <c r="E79" s="27">
        <v>-9</v>
      </c>
      <c r="F79" s="21" t="e">
        <f t="shared" si="1"/>
        <v>#DIV/0!</v>
      </c>
      <c r="G79" s="2"/>
    </row>
    <row r="80" spans="1:7" ht="94.5" hidden="1" outlineLevel="5" x14ac:dyDescent="0.25">
      <c r="A80" s="22" t="s">
        <v>99</v>
      </c>
      <c r="B80" s="26" t="s">
        <v>100</v>
      </c>
      <c r="C80" s="22" t="s">
        <v>99</v>
      </c>
      <c r="D80" s="27">
        <v>0</v>
      </c>
      <c r="E80" s="27">
        <v>-9</v>
      </c>
      <c r="F80" s="21" t="e">
        <f t="shared" si="1"/>
        <v>#DIV/0!</v>
      </c>
      <c r="G80" s="2"/>
    </row>
    <row r="81" spans="1:7" ht="15.75" outlineLevel="1" x14ac:dyDescent="0.25">
      <c r="A81" s="22" t="s">
        <v>101</v>
      </c>
      <c r="B81" s="26" t="s">
        <v>102</v>
      </c>
      <c r="C81" s="22" t="s">
        <v>101</v>
      </c>
      <c r="D81" s="27">
        <f>D82+D86</f>
        <v>153.6</v>
      </c>
      <c r="E81" s="27">
        <f>E82+E86</f>
        <v>153.6</v>
      </c>
      <c r="F81" s="21">
        <f t="shared" si="1"/>
        <v>100</v>
      </c>
      <c r="G81" s="2"/>
    </row>
    <row r="82" spans="1:7" ht="15.75" hidden="1" outlineLevel="2" x14ac:dyDescent="0.25">
      <c r="A82" s="22" t="s">
        <v>103</v>
      </c>
      <c r="B82" s="26" t="s">
        <v>104</v>
      </c>
      <c r="C82" s="22" t="s">
        <v>103</v>
      </c>
      <c r="D82" s="27">
        <v>0</v>
      </c>
      <c r="E82" s="27">
        <v>0</v>
      </c>
      <c r="F82" s="21" t="e">
        <f t="shared" si="1"/>
        <v>#DIV/0!</v>
      </c>
      <c r="G82" s="2"/>
    </row>
    <row r="83" spans="1:7" ht="15.75" hidden="1" outlineLevel="3" x14ac:dyDescent="0.25">
      <c r="A83" s="22" t="s">
        <v>105</v>
      </c>
      <c r="B83" s="26" t="s">
        <v>9</v>
      </c>
      <c r="C83" s="22" t="s">
        <v>105</v>
      </c>
      <c r="D83" s="27">
        <v>0</v>
      </c>
      <c r="E83" s="27">
        <v>0</v>
      </c>
      <c r="F83" s="21" t="e">
        <f t="shared" si="1"/>
        <v>#DIV/0!</v>
      </c>
      <c r="G83" s="2"/>
    </row>
    <row r="84" spans="1:7" ht="15.75" hidden="1" outlineLevel="5" x14ac:dyDescent="0.25">
      <c r="A84" s="22" t="s">
        <v>106</v>
      </c>
      <c r="B84" s="26"/>
      <c r="C84" s="22"/>
      <c r="D84" s="27">
        <v>0</v>
      </c>
      <c r="E84" s="27">
        <v>0</v>
      </c>
      <c r="F84" s="21" t="e">
        <f t="shared" si="1"/>
        <v>#DIV/0!</v>
      </c>
      <c r="G84" s="2"/>
    </row>
    <row r="85" spans="1:7" ht="15.75" hidden="1" outlineLevel="5" x14ac:dyDescent="0.25">
      <c r="A85" s="22" t="s">
        <v>107</v>
      </c>
      <c r="B85" s="26"/>
      <c r="C85" s="22"/>
      <c r="D85" s="27">
        <v>0</v>
      </c>
      <c r="E85" s="27">
        <v>0</v>
      </c>
      <c r="F85" s="21" t="e">
        <f t="shared" si="1"/>
        <v>#DIV/0!</v>
      </c>
      <c r="G85" s="2"/>
    </row>
    <row r="86" spans="1:7" ht="15.75" outlineLevel="2" collapsed="1" x14ac:dyDescent="0.25">
      <c r="A86" s="22" t="s">
        <v>108</v>
      </c>
      <c r="B86" s="26" t="s">
        <v>109</v>
      </c>
      <c r="C86" s="22" t="s">
        <v>108</v>
      </c>
      <c r="D86" s="27">
        <f>D87+D88+D89+D90+D91</f>
        <v>153.6</v>
      </c>
      <c r="E86" s="27">
        <f>E87+E88+E89+E90+E91</f>
        <v>153.6</v>
      </c>
      <c r="F86" s="21">
        <f t="shared" si="1"/>
        <v>100</v>
      </c>
      <c r="G86" s="2"/>
    </row>
    <row r="87" spans="1:7" ht="15.75" outlineLevel="3" x14ac:dyDescent="0.25">
      <c r="A87" s="22" t="s">
        <v>110</v>
      </c>
      <c r="B87" s="26"/>
      <c r="C87" s="29" t="s">
        <v>110</v>
      </c>
      <c r="D87" s="27">
        <v>1.7</v>
      </c>
      <c r="E87" s="27">
        <v>1.7</v>
      </c>
      <c r="F87" s="21"/>
      <c r="G87" s="2"/>
    </row>
    <row r="88" spans="1:7" ht="31.5" customHeight="1" outlineLevel="3" x14ac:dyDescent="0.25">
      <c r="A88" s="22"/>
      <c r="B88" s="14" t="s">
        <v>195</v>
      </c>
      <c r="C88" s="32" t="s">
        <v>201</v>
      </c>
      <c r="D88" s="27">
        <v>151.9</v>
      </c>
      <c r="E88" s="27">
        <v>151.9</v>
      </c>
      <c r="F88" s="21">
        <f t="shared" si="1"/>
        <v>100</v>
      </c>
      <c r="G88" s="2"/>
    </row>
    <row r="89" spans="1:7" ht="47.25" hidden="1" outlineLevel="3" x14ac:dyDescent="0.25">
      <c r="A89" s="22"/>
      <c r="B89" s="14" t="s">
        <v>195</v>
      </c>
      <c r="C89" s="32" t="s">
        <v>196</v>
      </c>
      <c r="D89" s="27"/>
      <c r="E89" s="27"/>
      <c r="F89" s="21" t="e">
        <f t="shared" si="1"/>
        <v>#DIV/0!</v>
      </c>
      <c r="G89" s="2"/>
    </row>
    <row r="90" spans="1:7" ht="47.25" hidden="1" outlineLevel="3" x14ac:dyDescent="0.25">
      <c r="A90" s="22"/>
      <c r="B90" s="14" t="s">
        <v>195</v>
      </c>
      <c r="C90" s="32" t="s">
        <v>197</v>
      </c>
      <c r="D90" s="27"/>
      <c r="E90" s="27"/>
      <c r="F90" s="21" t="e">
        <f t="shared" si="1"/>
        <v>#DIV/0!</v>
      </c>
      <c r="G90" s="2"/>
    </row>
    <row r="91" spans="1:7" ht="47.25" hidden="1" outlineLevel="3" x14ac:dyDescent="0.25">
      <c r="A91" s="22"/>
      <c r="B91" s="14" t="s">
        <v>195</v>
      </c>
      <c r="C91" s="32" t="s">
        <v>198</v>
      </c>
      <c r="D91" s="27"/>
      <c r="E91" s="27"/>
      <c r="F91" s="21" t="e">
        <f t="shared" si="1"/>
        <v>#DIV/0!</v>
      </c>
      <c r="G91" s="2"/>
    </row>
    <row r="92" spans="1:7" ht="15.75" hidden="1" outlineLevel="3" x14ac:dyDescent="0.25">
      <c r="A92" s="22"/>
      <c r="B92" s="26"/>
      <c r="C92" s="22"/>
      <c r="D92" s="27"/>
      <c r="E92" s="27"/>
      <c r="F92" s="21"/>
      <c r="G92" s="2"/>
    </row>
    <row r="93" spans="1:7" ht="15.75" hidden="1" outlineLevel="3" x14ac:dyDescent="0.25">
      <c r="A93" s="22"/>
      <c r="B93" s="26"/>
      <c r="C93" s="22"/>
      <c r="D93" s="27"/>
      <c r="E93" s="27"/>
      <c r="F93" s="21"/>
      <c r="G93" s="2"/>
    </row>
    <row r="94" spans="1:7" ht="31.5" hidden="1" outlineLevel="5" x14ac:dyDescent="0.25">
      <c r="A94" s="22" t="s">
        <v>111</v>
      </c>
      <c r="B94" s="26" t="s">
        <v>112</v>
      </c>
      <c r="C94" s="22" t="s">
        <v>111</v>
      </c>
      <c r="D94" s="27"/>
      <c r="E94" s="27"/>
      <c r="F94" s="21" t="e">
        <f t="shared" si="1"/>
        <v>#DIV/0!</v>
      </c>
      <c r="G94" s="2"/>
    </row>
    <row r="95" spans="1:7" ht="15.75" x14ac:dyDescent="0.25">
      <c r="A95" s="22" t="s">
        <v>113</v>
      </c>
      <c r="B95" s="26" t="s">
        <v>114</v>
      </c>
      <c r="C95" s="22" t="s">
        <v>113</v>
      </c>
      <c r="D95" s="27">
        <f>D96</f>
        <v>102340.92</v>
      </c>
      <c r="E95" s="27">
        <f>E96</f>
        <v>102256.59</v>
      </c>
      <c r="F95" s="21">
        <f t="shared" si="1"/>
        <v>99.917598942827567</v>
      </c>
      <c r="G95" s="2"/>
    </row>
    <row r="96" spans="1:7" ht="47.25" outlineLevel="1" x14ac:dyDescent="0.25">
      <c r="A96" s="22" t="s">
        <v>115</v>
      </c>
      <c r="B96" s="26" t="s">
        <v>116</v>
      </c>
      <c r="C96" s="22" t="s">
        <v>115</v>
      </c>
      <c r="D96" s="27">
        <f>D99+D111+D115+D118+D121</f>
        <v>102340.92</v>
      </c>
      <c r="E96" s="27">
        <f>E99+E111+E115+E118+E121</f>
        <v>102256.59</v>
      </c>
      <c r="F96" s="21">
        <f t="shared" si="1"/>
        <v>99.917598942827567</v>
      </c>
      <c r="G96" s="2"/>
    </row>
    <row r="97" spans="1:7" ht="15.75" hidden="1" outlineLevel="2" x14ac:dyDescent="0.25">
      <c r="A97" s="22" t="s">
        <v>117</v>
      </c>
      <c r="B97" s="26" t="s">
        <v>8</v>
      </c>
      <c r="C97" s="22"/>
      <c r="D97" s="27"/>
      <c r="E97" s="27"/>
      <c r="F97" s="21" t="e">
        <f t="shared" si="1"/>
        <v>#DIV/0!</v>
      </c>
      <c r="G97" s="2"/>
    </row>
    <row r="98" spans="1:7" ht="15.75" hidden="1" outlineLevel="4" x14ac:dyDescent="0.25">
      <c r="A98" s="22" t="s">
        <v>118</v>
      </c>
      <c r="B98" s="26"/>
      <c r="C98" s="22"/>
      <c r="D98" s="27"/>
      <c r="E98" s="27"/>
      <c r="F98" s="21" t="e">
        <f t="shared" si="1"/>
        <v>#DIV/0!</v>
      </c>
      <c r="G98" s="2"/>
    </row>
    <row r="99" spans="1:7" ht="31.5" outlineLevel="5" x14ac:dyDescent="0.25">
      <c r="A99" s="22" t="s">
        <v>119</v>
      </c>
      <c r="B99" s="33" t="s">
        <v>193</v>
      </c>
      <c r="C99" s="34" t="s">
        <v>194</v>
      </c>
      <c r="D99" s="27">
        <f>D100+D107</f>
        <v>11586.87</v>
      </c>
      <c r="E99" s="27">
        <f>E100+E107</f>
        <v>11502.54</v>
      </c>
      <c r="F99" s="21">
        <f t="shared" si="1"/>
        <v>99.272193439643331</v>
      </c>
      <c r="G99" s="2"/>
    </row>
    <row r="100" spans="1:7" ht="78.75" outlineLevel="2" x14ac:dyDescent="0.25">
      <c r="A100" s="22" t="s">
        <v>120</v>
      </c>
      <c r="B100" s="26" t="s">
        <v>192</v>
      </c>
      <c r="C100" s="22" t="s">
        <v>120</v>
      </c>
      <c r="D100" s="27">
        <f>D101</f>
        <v>10378.6</v>
      </c>
      <c r="E100" s="27">
        <f>E101</f>
        <v>10378.6</v>
      </c>
      <c r="F100" s="21">
        <f t="shared" si="1"/>
        <v>100</v>
      </c>
      <c r="G100" s="2"/>
    </row>
    <row r="101" spans="1:7" ht="78.75" outlineLevel="3" x14ac:dyDescent="0.25">
      <c r="A101" s="22" t="s">
        <v>121</v>
      </c>
      <c r="B101" s="26" t="s">
        <v>192</v>
      </c>
      <c r="C101" s="22" t="s">
        <v>121</v>
      </c>
      <c r="D101" s="27">
        <v>10378.6</v>
      </c>
      <c r="E101" s="27">
        <v>10378.6</v>
      </c>
      <c r="F101" s="21">
        <f t="shared" si="1"/>
        <v>100</v>
      </c>
      <c r="G101" s="2"/>
    </row>
    <row r="102" spans="1:7" ht="47.25" hidden="1" outlineLevel="4" x14ac:dyDescent="0.25">
      <c r="A102" s="22" t="s">
        <v>122</v>
      </c>
      <c r="B102" s="26" t="s">
        <v>123</v>
      </c>
      <c r="C102" s="22" t="s">
        <v>122</v>
      </c>
      <c r="D102" s="27">
        <v>7600.3</v>
      </c>
      <c r="E102" s="27">
        <v>7600.3</v>
      </c>
      <c r="F102" s="21">
        <f t="shared" si="1"/>
        <v>100</v>
      </c>
      <c r="G102" s="2"/>
    </row>
    <row r="103" spans="1:7" ht="78.75" hidden="1" outlineLevel="5" x14ac:dyDescent="0.25">
      <c r="A103" s="22" t="s">
        <v>124</v>
      </c>
      <c r="B103" s="26" t="s">
        <v>125</v>
      </c>
      <c r="C103" s="22" t="s">
        <v>124</v>
      </c>
      <c r="D103" s="27">
        <v>7600.3</v>
      </c>
      <c r="E103" s="27">
        <v>7600.3</v>
      </c>
      <c r="F103" s="21">
        <f t="shared" si="1"/>
        <v>100</v>
      </c>
      <c r="G103" s="2"/>
    </row>
    <row r="104" spans="1:7" ht="15.75" hidden="1" outlineLevel="3" collapsed="1" x14ac:dyDescent="0.25">
      <c r="A104" s="22" t="s">
        <v>126</v>
      </c>
      <c r="B104" s="26" t="s">
        <v>9</v>
      </c>
      <c r="C104" s="22" t="s">
        <v>126</v>
      </c>
      <c r="D104" s="27"/>
      <c r="E104" s="27"/>
      <c r="F104" s="21" t="e">
        <f t="shared" si="1"/>
        <v>#DIV/0!</v>
      </c>
      <c r="G104" s="2"/>
    </row>
    <row r="105" spans="1:7" ht="31.5" hidden="1" outlineLevel="4" x14ac:dyDescent="0.25">
      <c r="A105" s="22" t="s">
        <v>127</v>
      </c>
      <c r="B105" s="26" t="s">
        <v>128</v>
      </c>
      <c r="C105" s="22" t="s">
        <v>127</v>
      </c>
      <c r="D105" s="27">
        <v>442.2</v>
      </c>
      <c r="E105" s="27">
        <v>442.2</v>
      </c>
      <c r="F105" s="21">
        <f t="shared" si="1"/>
        <v>100</v>
      </c>
      <c r="G105" s="2"/>
    </row>
    <row r="106" spans="1:7" ht="47.25" hidden="1" outlineLevel="5" x14ac:dyDescent="0.25">
      <c r="A106" s="22" t="s">
        <v>129</v>
      </c>
      <c r="B106" s="26" t="s">
        <v>130</v>
      </c>
      <c r="C106" s="22" t="s">
        <v>129</v>
      </c>
      <c r="D106" s="27">
        <v>442.2</v>
      </c>
      <c r="E106" s="27">
        <v>442.2</v>
      </c>
      <c r="F106" s="21">
        <f t="shared" si="1"/>
        <v>100</v>
      </c>
      <c r="G106" s="2"/>
    </row>
    <row r="107" spans="1:7" ht="47.25" outlineLevel="2" x14ac:dyDescent="0.25">
      <c r="A107" s="22" t="s">
        <v>131</v>
      </c>
      <c r="B107" s="26" t="s">
        <v>132</v>
      </c>
      <c r="C107" s="22" t="s">
        <v>131</v>
      </c>
      <c r="D107" s="27">
        <f>D108</f>
        <v>1208.27</v>
      </c>
      <c r="E107" s="27">
        <f>E108</f>
        <v>1123.94</v>
      </c>
      <c r="F107" s="21">
        <f t="shared" si="1"/>
        <v>93.020599700398108</v>
      </c>
      <c r="G107" s="2"/>
    </row>
    <row r="108" spans="1:7" ht="15.75" outlineLevel="3" x14ac:dyDescent="0.25">
      <c r="A108" s="22" t="s">
        <v>133</v>
      </c>
      <c r="B108" s="26" t="s">
        <v>191</v>
      </c>
      <c r="C108" s="22" t="s">
        <v>133</v>
      </c>
      <c r="D108" s="27">
        <v>1208.27</v>
      </c>
      <c r="E108" s="27">
        <v>1123.94</v>
      </c>
      <c r="F108" s="21">
        <f t="shared" si="1"/>
        <v>93.020599700398108</v>
      </c>
      <c r="G108" s="2"/>
    </row>
    <row r="109" spans="1:7" ht="15.75" hidden="1" outlineLevel="4" x14ac:dyDescent="0.25">
      <c r="A109" s="22" t="s">
        <v>134</v>
      </c>
      <c r="B109" s="26" t="s">
        <v>135</v>
      </c>
      <c r="C109" s="22" t="s">
        <v>134</v>
      </c>
      <c r="D109" s="27">
        <v>4411.3599999999997</v>
      </c>
      <c r="E109" s="27">
        <v>4408.6907600000004</v>
      </c>
      <c r="F109" s="21">
        <f t="shared" si="1"/>
        <v>99.939491676036425</v>
      </c>
      <c r="G109" s="2"/>
    </row>
    <row r="110" spans="1:7" ht="31.5" hidden="1" outlineLevel="5" x14ac:dyDescent="0.25">
      <c r="A110" s="22" t="s">
        <v>136</v>
      </c>
      <c r="B110" s="26" t="s">
        <v>137</v>
      </c>
      <c r="C110" s="22" t="s">
        <v>136</v>
      </c>
      <c r="D110" s="27">
        <v>4411.3599999999997</v>
      </c>
      <c r="E110" s="27">
        <v>4408.6907600000004</v>
      </c>
      <c r="F110" s="21">
        <f t="shared" si="1"/>
        <v>99.939491676036425</v>
      </c>
      <c r="G110" s="2"/>
    </row>
    <row r="111" spans="1:7" ht="31.5" outlineLevel="2" collapsed="1" x14ac:dyDescent="0.25">
      <c r="A111" s="22" t="s">
        <v>138</v>
      </c>
      <c r="B111" s="26" t="s">
        <v>139</v>
      </c>
      <c r="C111" s="22" t="s">
        <v>138</v>
      </c>
      <c r="D111" s="27">
        <f>D112</f>
        <v>3.8</v>
      </c>
      <c r="E111" s="27">
        <f>E112</f>
        <v>3.8</v>
      </c>
      <c r="F111" s="21">
        <f t="shared" si="1"/>
        <v>100</v>
      </c>
      <c r="G111" s="2"/>
    </row>
    <row r="112" spans="1:7" ht="63" outlineLevel="3" x14ac:dyDescent="0.25">
      <c r="A112" s="22" t="s">
        <v>140</v>
      </c>
      <c r="B112" s="26" t="s">
        <v>190</v>
      </c>
      <c r="C112" s="22">
        <v>2.023002E+16</v>
      </c>
      <c r="D112" s="27">
        <v>3.8</v>
      </c>
      <c r="E112" s="27">
        <v>3.8</v>
      </c>
      <c r="F112" s="21">
        <f t="shared" si="1"/>
        <v>100</v>
      </c>
      <c r="G112" s="2"/>
    </row>
    <row r="113" spans="1:7" ht="47.25" hidden="1" outlineLevel="4" x14ac:dyDescent="0.25">
      <c r="A113" s="22" t="s">
        <v>141</v>
      </c>
      <c r="B113" s="26" t="s">
        <v>142</v>
      </c>
      <c r="C113" s="22" t="s">
        <v>141</v>
      </c>
      <c r="D113" s="27">
        <v>5</v>
      </c>
      <c r="E113" s="27">
        <v>5</v>
      </c>
      <c r="F113" s="21">
        <f t="shared" si="1"/>
        <v>100</v>
      </c>
      <c r="G113" s="2"/>
    </row>
    <row r="114" spans="1:7" ht="63" hidden="1" outlineLevel="5" x14ac:dyDescent="0.25">
      <c r="A114" s="22" t="s">
        <v>143</v>
      </c>
      <c r="B114" s="26" t="s">
        <v>144</v>
      </c>
      <c r="C114" s="22" t="s">
        <v>143</v>
      </c>
      <c r="D114" s="27">
        <v>5</v>
      </c>
      <c r="E114" s="27">
        <v>5</v>
      </c>
      <c r="F114" s="21">
        <f t="shared" si="1"/>
        <v>100</v>
      </c>
      <c r="G114" s="2"/>
    </row>
    <row r="115" spans="1:7" ht="15.75" outlineLevel="2" collapsed="1" x14ac:dyDescent="0.25">
      <c r="A115" s="22" t="s">
        <v>145</v>
      </c>
      <c r="B115" s="26" t="s">
        <v>188</v>
      </c>
      <c r="C115" s="22" t="s">
        <v>145</v>
      </c>
      <c r="D115" s="27">
        <f>SUM(D116:D117)</f>
        <v>69778</v>
      </c>
      <c r="E115" s="27">
        <f>SUM(E116:E117)</f>
        <v>69778</v>
      </c>
      <c r="F115" s="21">
        <f t="shared" si="1"/>
        <v>100</v>
      </c>
      <c r="G115" s="2"/>
    </row>
    <row r="116" spans="1:7" ht="94.5" outlineLevel="2" x14ac:dyDescent="0.25">
      <c r="A116" s="22"/>
      <c r="B116" s="26" t="s">
        <v>202</v>
      </c>
      <c r="C116" s="35" t="s">
        <v>203</v>
      </c>
      <c r="D116" s="27">
        <v>65779</v>
      </c>
      <c r="E116" s="27">
        <v>65779</v>
      </c>
      <c r="F116" s="21">
        <f t="shared" si="1"/>
        <v>100</v>
      </c>
      <c r="G116" s="2"/>
    </row>
    <row r="117" spans="1:7" ht="94.5" outlineLevel="2" x14ac:dyDescent="0.25">
      <c r="A117" s="22"/>
      <c r="B117" s="26" t="s">
        <v>204</v>
      </c>
      <c r="C117" s="22">
        <v>9.802024578413E+16</v>
      </c>
      <c r="D117" s="27">
        <v>3999</v>
      </c>
      <c r="E117" s="27">
        <v>3999</v>
      </c>
      <c r="F117" s="21">
        <f t="shared" si="1"/>
        <v>100</v>
      </c>
      <c r="G117" s="2"/>
    </row>
    <row r="118" spans="1:7" ht="47.25" outlineLevel="3" x14ac:dyDescent="0.25">
      <c r="A118" s="22" t="s">
        <v>146</v>
      </c>
      <c r="B118" s="26" t="s">
        <v>189</v>
      </c>
      <c r="C118" s="22" t="s">
        <v>146</v>
      </c>
      <c r="D118" s="27">
        <v>20072.25</v>
      </c>
      <c r="E118" s="27">
        <v>20072.25</v>
      </c>
      <c r="F118" s="21">
        <f t="shared" si="1"/>
        <v>100</v>
      </c>
      <c r="G118" s="2"/>
    </row>
    <row r="119" spans="1:7" ht="25.5" hidden="1" outlineLevel="4" x14ac:dyDescent="0.25">
      <c r="A119" s="3" t="s">
        <v>147</v>
      </c>
      <c r="B119" s="4" t="s">
        <v>148</v>
      </c>
      <c r="C119" s="3" t="s">
        <v>147</v>
      </c>
      <c r="D119" s="10"/>
      <c r="E119" s="10"/>
      <c r="F119" s="9" t="e">
        <f t="shared" si="1"/>
        <v>#DIV/0!</v>
      </c>
      <c r="G119" s="2"/>
    </row>
    <row r="120" spans="1:7" ht="25.5" hidden="1" outlineLevel="5" x14ac:dyDescent="0.25">
      <c r="A120" s="3" t="s">
        <v>149</v>
      </c>
      <c r="B120" s="4" t="s">
        <v>150</v>
      </c>
      <c r="C120" s="3" t="s">
        <v>149</v>
      </c>
      <c r="D120" s="10"/>
      <c r="E120" s="10"/>
      <c r="F120" s="9" t="e">
        <f t="shared" si="1"/>
        <v>#DIV/0!</v>
      </c>
      <c r="G120" s="2"/>
    </row>
    <row r="121" spans="1:7" outlineLevel="1" x14ac:dyDescent="0.25">
      <c r="A121" s="3" t="s">
        <v>151</v>
      </c>
      <c r="B121" s="4" t="s">
        <v>152</v>
      </c>
      <c r="C121" s="3" t="s">
        <v>151</v>
      </c>
      <c r="D121" s="10">
        <f>D122</f>
        <v>900</v>
      </c>
      <c r="E121" s="10">
        <f>E122</f>
        <v>900</v>
      </c>
      <c r="F121" s="9">
        <f t="shared" si="1"/>
        <v>100</v>
      </c>
      <c r="G121" s="2"/>
    </row>
    <row r="122" spans="1:7" ht="25.5" outlineLevel="5" x14ac:dyDescent="0.25">
      <c r="A122" s="3" t="s">
        <v>153</v>
      </c>
      <c r="B122" s="4" t="s">
        <v>154</v>
      </c>
      <c r="C122" s="3" t="s">
        <v>153</v>
      </c>
      <c r="D122" s="10">
        <v>900</v>
      </c>
      <c r="E122" s="10">
        <v>900</v>
      </c>
      <c r="F122" s="9">
        <f t="shared" si="1"/>
        <v>100</v>
      </c>
      <c r="G122" s="2"/>
    </row>
  </sheetData>
  <mergeCells count="12">
    <mergeCell ref="D2:F2"/>
    <mergeCell ref="D3:F3"/>
    <mergeCell ref="D4:F4"/>
    <mergeCell ref="B6:F6"/>
    <mergeCell ref="A9:A10"/>
    <mergeCell ref="B9:B10"/>
    <mergeCell ref="C9:C10"/>
    <mergeCell ref="D9:D10"/>
    <mergeCell ref="A7:F7"/>
    <mergeCell ref="A8:F8"/>
    <mergeCell ref="E9:E10"/>
    <mergeCell ref="F9:F10"/>
  </mergeCells>
  <pageMargins left="0.39370078740157483" right="0.39370078740157483" top="0.39370078740157483" bottom="0.39370078740157483" header="0.39370078740157483" footer="0.39370078740157483"/>
  <pageSetup paperSize="9" scale="74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AB89E3B-B747-41EE-9A19-F061A16B4509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Документ</vt:lpstr>
      <vt:lpstr>Документ!Заголовки_для_печати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HQ-SERVERWEB-R$</dc:creator>
  <cp:lastModifiedBy>User</cp:lastModifiedBy>
  <cp:lastPrinted>2022-03-17T11:08:36Z</cp:lastPrinted>
  <dcterms:created xsi:type="dcterms:W3CDTF">2021-02-22T11:26:44Z</dcterms:created>
  <dcterms:modified xsi:type="dcterms:W3CDTF">2023-04-24T07:29:57Z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SQR_INFO_ISP_BUDG_INC.XLT(2).xlsx</vt:lpwstr>
  </property>
  <property fmtid="{D5CDD505-2E9C-101B-9397-08002B2CF9AE}" pid="3" name="Название отчета">
    <vt:lpwstr>SQR_INFO_ISP_BUDG_INC.XLT(2).xlsx</vt:lpwstr>
  </property>
  <property fmtid="{D5CDD505-2E9C-101B-9397-08002B2CF9AE}" pid="4" name="Версия клиента">
    <vt:lpwstr>19.2.42.6030</vt:lpwstr>
  </property>
  <property fmtid="{D5CDD505-2E9C-101B-9397-08002B2CF9AE}" pid="5" name="Версия базы">
    <vt:lpwstr>20.2.2560.755869521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bks2020r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SQR_INFO_ISP_BUDG_INC.XLT</vt:lpwstr>
  </property>
  <property fmtid="{D5CDD505-2E9C-101B-9397-08002B2CF9AE}" pid="11" name="Локальная база">
    <vt:lpwstr>не используется</vt:lpwstr>
  </property>
</Properties>
</file>